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fdicz.sharepoint.com/teams/OSPII/Sdilene dokumenty/General/OSP_II/havranek/Železnice 2022/Příspěvky ETCS 2022/Web info/"/>
    </mc:Choice>
  </mc:AlternateContent>
  <xr:revisionPtr revIDLastSave="0" documentId="8_{C80E693A-7D79-45E4-995A-EC6F78FBC5F6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Příloha č.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2" l="1"/>
  <c r="F27" i="2"/>
  <c r="G27" i="2"/>
  <c r="H27" i="2"/>
  <c r="I27" i="2"/>
  <c r="J27" i="2"/>
  <c r="J28" i="2" s="1"/>
  <c r="D27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tc={EDE01DD4-C610-44E4-BBF4-1C8FE87DA6B1}</author>
  </authors>
  <commentList>
    <comment ref="G20" authorId="0" shapeId="0" xr:uid="{EDE01DD4-C610-44E4-BBF4-1C8FE87DA6B1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neoficiální - čeká se na dodání</t>
      </text>
    </comment>
  </commentList>
</comments>
</file>

<file path=xl/sharedStrings.xml><?xml version="1.0" encoding="utf-8"?>
<sst xmlns="http://schemas.openxmlformats.org/spreadsheetml/2006/main" count="146" uniqueCount="64">
  <si>
    <t>PKP CARGO INTERNATIONAL a.s.</t>
  </si>
  <si>
    <t>Název akce</t>
  </si>
  <si>
    <t>Neuznatelné náklady</t>
  </si>
  <si>
    <t>Žadatel</t>
  </si>
  <si>
    <t>Uznatelné
náklady dle
příjemce</t>
  </si>
  <si>
    <t>Uznatelné náklady dle SFDI</t>
  </si>
  <si>
    <t>Limitní příspěvek</t>
  </si>
  <si>
    <t>Bodové
hodnocení
dle SFDI</t>
  </si>
  <si>
    <t>Hodnocení formálních náležitostí žádosti</t>
  </si>
  <si>
    <t>Stanovisko SFDI</t>
  </si>
  <si>
    <t>Stanovisko hodnotitelské komise</t>
  </si>
  <si>
    <t>(Kč)</t>
  </si>
  <si>
    <t>(v %)</t>
  </si>
  <si>
    <t>ANO</t>
  </si>
  <si>
    <t>Požadavaný příspěvek dle příjemce</t>
  </si>
  <si>
    <t>Příspěvek dle SFDI</t>
  </si>
  <si>
    <t>Celkové náklady
dle
příjemce</t>
  </si>
  <si>
    <t>(body)</t>
  </si>
  <si>
    <t>Bodové hodnocení analýzy rizik</t>
  </si>
  <si>
    <t>Ekonomická efektivnost (MKA)**</t>
  </si>
  <si>
    <t>ORLEN UNIPETROL DOPRAVA, s.r.o.</t>
  </si>
  <si>
    <t>SFDI 2022: Vybavení nových železničních vozidel palubními jednotkami ETCS</t>
  </si>
  <si>
    <t>Modernizace lokomotivního parku společnosti ODOS Cargo o interoperabilní stroje s ETCS</t>
  </si>
  <si>
    <t>Rozšíření parku drážních vozidel společnosti JARO nové MUV vybavené ETCS</t>
  </si>
  <si>
    <t>SFDI 2022: Vybavení vozidel řady 753 systémem ETCS</t>
  </si>
  <si>
    <t xml:space="preserve">Zabezpečovací systém ETCS pro lokomotivy PKPCI - retrofitting 753.7 (opce 2,3,4)  </t>
  </si>
  <si>
    <t>Dosazení mobilní části ETCS do motorových jednotek společnosti GW Train Regio, a.s. - řada 628</t>
  </si>
  <si>
    <t>Vybavení lokomotiv systémem ETCS</t>
  </si>
  <si>
    <t>Zabezpečovací systém ETCS pro lokomotivy řady 365 dopravce CZ Logistics , s.r.o.</t>
  </si>
  <si>
    <t>Zvýšení interoperability lokomotivního parku IDS CARGO a.s.- řada 365</t>
  </si>
  <si>
    <t>Pořízení nové interoperabilní lokomotivy s ETCS pro železniční stavby společnosti Subterra a.s.</t>
  </si>
  <si>
    <t>Rozšíření vozového parku společnosti Hrochostroj a.s. o  interoperabilní lokomotivu s ETCS</t>
  </si>
  <si>
    <t>SFDI 2022: Instalace jednotek ETCS do stávajících železničních vozidel</t>
  </si>
  <si>
    <t>Instalace vozidlové části ETCS na HV řady 749</t>
  </si>
  <si>
    <t>Instalace vozidlové části ETCS na HV řady 813.2</t>
  </si>
  <si>
    <t>Instalace vozidlové části ETCS na HV řady 830/831</t>
  </si>
  <si>
    <t>Vybavení vybraných lokomotiv ČD Cargo, a.s. mobilní částí systému ETCS L2B3</t>
  </si>
  <si>
    <t>Instalace ETCS do vozidel řady 654</t>
  </si>
  <si>
    <t>Vybavení flotily vozidel AŽD mobilními částmi ETCS</t>
  </si>
  <si>
    <t>Vybavení vybraných vozidel systémem ETCS II</t>
  </si>
  <si>
    <t>Ostravská dopravní společnost - Cargo, a.s.</t>
  </si>
  <si>
    <t>JARO Česká Skalice, s.r.o.</t>
  </si>
  <si>
    <t>SD - Kolejová doprava, a.s.</t>
  </si>
  <si>
    <t>GW Train Regio a.s.</t>
  </si>
  <si>
    <t xml:space="preserve">SUAS Transportation Service s.r.o.          </t>
  </si>
  <si>
    <t>CZ Logistic, s.r.o.</t>
  </si>
  <si>
    <t>IDS CARGO a.s.</t>
  </si>
  <si>
    <t xml:space="preserve">	S u b t e r r a a.s.</t>
  </si>
  <si>
    <t>Hrochostroj a.s.</t>
  </si>
  <si>
    <t>KŽC Doprava, s.r.o.</t>
  </si>
  <si>
    <t>ČD Cargo, a.s.</t>
  </si>
  <si>
    <t>RegioJet, a.s.</t>
  </si>
  <si>
    <t>AŽD Praha s.r.o.</t>
  </si>
  <si>
    <t>České dráhy, a.s.</t>
  </si>
  <si>
    <t>Údaje uvedeny bez DPH.</t>
  </si>
  <si>
    <t>NE</t>
  </si>
  <si>
    <t>ANO***</t>
  </si>
  <si>
    <t>Stanovisko Výboru SFDI</t>
  </si>
  <si>
    <t>schváleno</t>
  </si>
  <si>
    <t>schváleno s podmínkou</t>
  </si>
  <si>
    <t>neschváleno</t>
  </si>
  <si>
    <t>z toho schváleno:</t>
  </si>
  <si>
    <t>Celkem:</t>
  </si>
  <si>
    <t>Rozhodnutí Výboru SFDI ze dne 8. 11. 2022 o předložených žádostech na poskytnutí příspěvku pro financování vybavení drážních vozidel palubními součástmi systému řízení a zabezpečení železniční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</si>
</sst>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4" fontId="2" fillId="3" borderId="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top"/>
    </xf>
    <xf numFmtId="4" fontId="6" fillId="5" borderId="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4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4" fontId="2" fillId="5" borderId="2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rel Havránek" id="{55118C81-1F24-4543-BBC3-2F2DCDCC606D}" userId="S::karel.havranek@sfdi.cz::9cd09855-86b9-4acc-b21b-ab6ab91e5ab7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20" dT="2022-07-21T10:32:15.02" personId="{55118C81-1F24-4543-BBC3-2F2DCDCC606D}" id="{EDE01DD4-C610-44E4-BBF4-1C8FE87DA6B1}">
    <text>neoficiální - čeká se na dodání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31"/>
  <sheetViews>
    <sheetView tabSelected="1" workbookViewId="0">
      <selection activeCell="B13" sqref="B13"/>
    </sheetView>
  </sheetViews>
  <sheetFormatPr defaultRowHeight="15" x14ac:dyDescent="0.25"/>
  <cols>
    <col min="2" max="2" width="73.7109375" customWidth="1"/>
    <col min="3" max="3" width="34.140625" customWidth="1"/>
    <col min="4" max="4" width="18.5703125" hidden="1" customWidth="1"/>
    <col min="5" max="5" width="17" hidden="1" customWidth="1"/>
    <col min="6" max="6" width="18.140625" hidden="1" customWidth="1"/>
    <col min="7" max="7" width="16.85546875" hidden="1" customWidth="1"/>
    <col min="8" max="8" width="17.85546875" customWidth="1"/>
    <col min="9" max="9" width="18.85546875" style="1" hidden="1" customWidth="1"/>
    <col min="10" max="10" width="19" customWidth="1"/>
    <col min="11" max="11" width="12.7109375" customWidth="1"/>
    <col min="12" max="12" width="10.7109375" hidden="1" customWidth="1"/>
    <col min="13" max="13" width="19" hidden="1" customWidth="1"/>
    <col min="14" max="14" width="13.85546875" hidden="1" customWidth="1"/>
    <col min="15" max="15" width="12.42578125" hidden="1" customWidth="1"/>
    <col min="16" max="16" width="13.42578125" hidden="1" customWidth="1"/>
    <col min="17" max="17" width="13.5703125" hidden="1" customWidth="1"/>
    <col min="18" max="18" width="22.42578125" customWidth="1"/>
  </cols>
  <sheetData>
    <row r="1" spans="2:18" x14ac:dyDescent="0.25">
      <c r="R1" s="13"/>
    </row>
    <row r="2" spans="2:18" x14ac:dyDescent="0.25">
      <c r="R2" s="13"/>
    </row>
    <row r="3" spans="2:18" ht="18" customHeight="1" x14ac:dyDescent="0.25">
      <c r="B3" s="21" t="s">
        <v>63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2:18" s="1" customFormat="1" ht="24.75" customHeight="1" x14ac:dyDescent="0.2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2:18" x14ac:dyDescent="0.25">
      <c r="R5" t="s">
        <v>54</v>
      </c>
    </row>
    <row r="6" spans="2:18" ht="63" x14ac:dyDescent="0.25">
      <c r="B6" s="2" t="s">
        <v>1</v>
      </c>
      <c r="C6" s="2" t="s">
        <v>3</v>
      </c>
      <c r="D6" s="3" t="s">
        <v>16</v>
      </c>
      <c r="E6" s="3" t="s">
        <v>4</v>
      </c>
      <c r="F6" s="3" t="s">
        <v>14</v>
      </c>
      <c r="G6" s="3" t="s">
        <v>2</v>
      </c>
      <c r="H6" s="3" t="s">
        <v>5</v>
      </c>
      <c r="I6" s="3" t="s">
        <v>15</v>
      </c>
      <c r="J6" s="3" t="s">
        <v>6</v>
      </c>
      <c r="K6" s="3" t="s">
        <v>6</v>
      </c>
      <c r="L6" s="10" t="s">
        <v>7</v>
      </c>
      <c r="M6" s="3" t="s">
        <v>18</v>
      </c>
      <c r="N6" s="3" t="s">
        <v>19</v>
      </c>
      <c r="O6" s="3" t="s">
        <v>8</v>
      </c>
      <c r="P6" s="3" t="s">
        <v>9</v>
      </c>
      <c r="Q6" s="3" t="s">
        <v>10</v>
      </c>
      <c r="R6" s="3" t="s">
        <v>57</v>
      </c>
    </row>
    <row r="7" spans="2:18" x14ac:dyDescent="0.25">
      <c r="B7" s="4"/>
      <c r="C7" s="4"/>
      <c r="D7" s="4" t="s">
        <v>11</v>
      </c>
      <c r="E7" s="4" t="s">
        <v>11</v>
      </c>
      <c r="F7" s="4" t="s">
        <v>11</v>
      </c>
      <c r="G7" s="4" t="s">
        <v>11</v>
      </c>
      <c r="H7" s="4" t="s">
        <v>11</v>
      </c>
      <c r="I7" s="4" t="s">
        <v>11</v>
      </c>
      <c r="J7" s="4" t="s">
        <v>11</v>
      </c>
      <c r="K7" s="4" t="s">
        <v>12</v>
      </c>
      <c r="L7" s="8" t="s">
        <v>17</v>
      </c>
      <c r="M7" s="8" t="s">
        <v>17</v>
      </c>
      <c r="N7" s="8" t="s">
        <v>17</v>
      </c>
      <c r="O7" s="5"/>
      <c r="P7" s="4"/>
      <c r="Q7" s="4"/>
      <c r="R7" s="4"/>
    </row>
    <row r="8" spans="2:18" ht="31.5" x14ac:dyDescent="0.25">
      <c r="B8" s="15" t="s">
        <v>21</v>
      </c>
      <c r="C8" s="15" t="s">
        <v>20</v>
      </c>
      <c r="D8" s="6">
        <v>16000000</v>
      </c>
      <c r="E8" s="6">
        <v>15882353</v>
      </c>
      <c r="F8" s="6">
        <v>13500000</v>
      </c>
      <c r="G8" s="6">
        <v>117647</v>
      </c>
      <c r="H8" s="6">
        <v>15882352.94117647</v>
      </c>
      <c r="I8" s="6">
        <v>13500000</v>
      </c>
      <c r="J8" s="6">
        <v>13500000</v>
      </c>
      <c r="K8" s="12">
        <f>100*(J8/H8)</f>
        <v>85</v>
      </c>
      <c r="L8" s="11">
        <v>50</v>
      </c>
      <c r="M8" s="11">
        <v>19</v>
      </c>
      <c r="N8" s="11">
        <v>23</v>
      </c>
      <c r="O8" s="14" t="s">
        <v>13</v>
      </c>
      <c r="P8" s="14" t="s">
        <v>13</v>
      </c>
      <c r="Q8" s="14" t="s">
        <v>13</v>
      </c>
      <c r="R8" s="17" t="s">
        <v>58</v>
      </c>
    </row>
    <row r="9" spans="2:18" ht="31.5" x14ac:dyDescent="0.25">
      <c r="B9" s="15" t="s">
        <v>22</v>
      </c>
      <c r="C9" s="15" t="s">
        <v>40</v>
      </c>
      <c r="D9" s="6">
        <v>36800000</v>
      </c>
      <c r="E9" s="6">
        <v>31764706</v>
      </c>
      <c r="F9" s="6">
        <v>27000000</v>
      </c>
      <c r="G9" s="6">
        <v>5035294</v>
      </c>
      <c r="H9" s="6">
        <v>31764705.882352941</v>
      </c>
      <c r="I9" s="6">
        <v>27000000</v>
      </c>
      <c r="J9" s="6">
        <v>27000000</v>
      </c>
      <c r="K9" s="12">
        <f t="shared" ref="K9:K26" si="0">100*(J9/H9)</f>
        <v>85</v>
      </c>
      <c r="L9" s="11">
        <v>50</v>
      </c>
      <c r="M9" s="11">
        <v>19</v>
      </c>
      <c r="N9" s="11">
        <v>18</v>
      </c>
      <c r="O9" s="14" t="s">
        <v>13</v>
      </c>
      <c r="P9" s="14" t="s">
        <v>13</v>
      </c>
      <c r="Q9" s="14" t="s">
        <v>13</v>
      </c>
      <c r="R9" s="17" t="s">
        <v>58</v>
      </c>
    </row>
    <row r="10" spans="2:18" ht="15.75" x14ac:dyDescent="0.25">
      <c r="B10" s="15" t="s">
        <v>23</v>
      </c>
      <c r="C10" s="15" t="s">
        <v>41</v>
      </c>
      <c r="D10" s="6">
        <v>19000000</v>
      </c>
      <c r="E10" s="6">
        <v>15882353</v>
      </c>
      <c r="F10" s="6">
        <v>13500000</v>
      </c>
      <c r="G10" s="6">
        <v>3117647</v>
      </c>
      <c r="H10" s="6">
        <v>15882352.94117647</v>
      </c>
      <c r="I10" s="6">
        <v>13500000</v>
      </c>
      <c r="J10" s="6">
        <v>13500000</v>
      </c>
      <c r="K10" s="12">
        <f t="shared" si="0"/>
        <v>85</v>
      </c>
      <c r="L10" s="11">
        <v>50</v>
      </c>
      <c r="M10" s="11">
        <v>19</v>
      </c>
      <c r="N10" s="11">
        <v>16</v>
      </c>
      <c r="O10" s="14" t="s">
        <v>13</v>
      </c>
      <c r="P10" s="14" t="s">
        <v>13</v>
      </c>
      <c r="Q10" s="14" t="s">
        <v>13</v>
      </c>
      <c r="R10" s="17" t="s">
        <v>58</v>
      </c>
    </row>
    <row r="11" spans="2:18" ht="15.75" x14ac:dyDescent="0.25">
      <c r="B11" s="15" t="s">
        <v>24</v>
      </c>
      <c r="C11" s="15" t="s">
        <v>42</v>
      </c>
      <c r="D11" s="6">
        <v>46550000</v>
      </c>
      <c r="E11" s="6">
        <v>39705882</v>
      </c>
      <c r="F11" s="6">
        <v>33750000</v>
      </c>
      <c r="G11" s="6">
        <v>6844118</v>
      </c>
      <c r="H11" s="6">
        <v>39705882.352941178</v>
      </c>
      <c r="I11" s="6">
        <v>33750000</v>
      </c>
      <c r="J11" s="6">
        <v>33750000</v>
      </c>
      <c r="K11" s="12">
        <f t="shared" si="0"/>
        <v>85</v>
      </c>
      <c r="L11" s="11">
        <v>44</v>
      </c>
      <c r="M11" s="11">
        <v>19</v>
      </c>
      <c r="N11" s="11">
        <v>21</v>
      </c>
      <c r="O11" s="14" t="s">
        <v>13</v>
      </c>
      <c r="P11" s="14" t="s">
        <v>13</v>
      </c>
      <c r="Q11" s="14" t="s">
        <v>13</v>
      </c>
      <c r="R11" s="17" t="s">
        <v>58</v>
      </c>
    </row>
    <row r="12" spans="2:18" ht="31.5" x14ac:dyDescent="0.25">
      <c r="B12" s="15" t="s">
        <v>25</v>
      </c>
      <c r="C12" s="15" t="s">
        <v>0</v>
      </c>
      <c r="D12" s="6">
        <v>115884350</v>
      </c>
      <c r="E12" s="6">
        <v>87352942</v>
      </c>
      <c r="F12" s="6">
        <v>74250000</v>
      </c>
      <c r="G12" s="6">
        <v>28531408</v>
      </c>
      <c r="H12" s="6">
        <v>87352941.176470593</v>
      </c>
      <c r="I12" s="6">
        <v>74250000</v>
      </c>
      <c r="J12" s="6">
        <v>74250000</v>
      </c>
      <c r="K12" s="12">
        <f t="shared" si="0"/>
        <v>85</v>
      </c>
      <c r="L12" s="11">
        <v>36</v>
      </c>
      <c r="M12" s="11">
        <v>19</v>
      </c>
      <c r="N12" s="11">
        <v>18</v>
      </c>
      <c r="O12" s="14" t="s">
        <v>13</v>
      </c>
      <c r="P12" s="14" t="s">
        <v>13</v>
      </c>
      <c r="Q12" s="14" t="s">
        <v>13</v>
      </c>
      <c r="R12" s="17" t="s">
        <v>58</v>
      </c>
    </row>
    <row r="13" spans="2:18" ht="31.5" x14ac:dyDescent="0.25">
      <c r="B13" s="15" t="s">
        <v>26</v>
      </c>
      <c r="C13" s="15" t="s">
        <v>43</v>
      </c>
      <c r="D13" s="6">
        <v>68002500</v>
      </c>
      <c r="E13" s="6">
        <v>44488589</v>
      </c>
      <c r="F13" s="6">
        <v>37815300</v>
      </c>
      <c r="G13" s="6">
        <v>23513911</v>
      </c>
      <c r="H13" s="6">
        <v>44488588.235294119</v>
      </c>
      <c r="I13" s="6">
        <v>37815300</v>
      </c>
      <c r="J13" s="6">
        <v>37815300</v>
      </c>
      <c r="K13" s="12">
        <f t="shared" si="0"/>
        <v>85</v>
      </c>
      <c r="L13" s="11">
        <v>51</v>
      </c>
      <c r="M13" s="11">
        <v>27</v>
      </c>
      <c r="N13" s="11">
        <v>13</v>
      </c>
      <c r="O13" s="16" t="s">
        <v>55</v>
      </c>
      <c r="P13" s="16" t="s">
        <v>55</v>
      </c>
      <c r="Q13" s="16" t="s">
        <v>55</v>
      </c>
      <c r="R13" s="17" t="s">
        <v>60</v>
      </c>
    </row>
    <row r="14" spans="2:18" s="1" customFormat="1" ht="15.75" x14ac:dyDescent="0.25">
      <c r="B14" s="15" t="s">
        <v>27</v>
      </c>
      <c r="C14" s="15" t="s">
        <v>44</v>
      </c>
      <c r="D14" s="6">
        <v>18400000</v>
      </c>
      <c r="E14" s="6">
        <v>15882352.939999999</v>
      </c>
      <c r="F14" s="6">
        <v>13500000</v>
      </c>
      <c r="G14" s="6">
        <v>2517647.0600000005</v>
      </c>
      <c r="H14" s="6">
        <v>15882352.94117647</v>
      </c>
      <c r="I14" s="6">
        <v>13500000</v>
      </c>
      <c r="J14" s="6">
        <v>13500000</v>
      </c>
      <c r="K14" s="12">
        <f t="shared" si="0"/>
        <v>85</v>
      </c>
      <c r="L14" s="11">
        <v>50</v>
      </c>
      <c r="M14" s="11">
        <v>19</v>
      </c>
      <c r="N14" s="11">
        <v>18</v>
      </c>
      <c r="O14" s="14" t="s">
        <v>13</v>
      </c>
      <c r="P14" s="14" t="s">
        <v>13</v>
      </c>
      <c r="Q14" s="14" t="s">
        <v>13</v>
      </c>
      <c r="R14" s="17" t="s">
        <v>58</v>
      </c>
    </row>
    <row r="15" spans="2:18" s="1" customFormat="1" ht="31.5" x14ac:dyDescent="0.25">
      <c r="B15" s="15" t="s">
        <v>28</v>
      </c>
      <c r="C15" s="15" t="s">
        <v>45</v>
      </c>
      <c r="D15" s="6">
        <v>84864000</v>
      </c>
      <c r="E15" s="6">
        <v>52429765</v>
      </c>
      <c r="F15" s="6">
        <v>44565300</v>
      </c>
      <c r="G15" s="6">
        <v>32434235</v>
      </c>
      <c r="H15" s="6">
        <v>52429764.705882356</v>
      </c>
      <c r="I15" s="6">
        <v>44565300</v>
      </c>
      <c r="J15" s="6">
        <v>44565300</v>
      </c>
      <c r="K15" s="12">
        <f t="shared" si="0"/>
        <v>85</v>
      </c>
      <c r="L15" s="11">
        <v>50</v>
      </c>
      <c r="M15" s="11">
        <v>19</v>
      </c>
      <c r="N15" s="11">
        <v>13</v>
      </c>
      <c r="O15" s="14" t="s">
        <v>13</v>
      </c>
      <c r="P15" s="14" t="s">
        <v>13</v>
      </c>
      <c r="Q15" s="14" t="s">
        <v>13</v>
      </c>
      <c r="R15" s="17" t="s">
        <v>58</v>
      </c>
    </row>
    <row r="16" spans="2:18" s="1" customFormat="1" ht="15.75" x14ac:dyDescent="0.25">
      <c r="B16" s="15" t="s">
        <v>29</v>
      </c>
      <c r="C16" s="15" t="s">
        <v>46</v>
      </c>
      <c r="D16" s="6">
        <v>24960000</v>
      </c>
      <c r="E16" s="6">
        <v>15882353</v>
      </c>
      <c r="F16" s="6">
        <v>13500000</v>
      </c>
      <c r="G16" s="6">
        <v>9077647</v>
      </c>
      <c r="H16" s="6">
        <v>15882352.94117647</v>
      </c>
      <c r="I16" s="6">
        <v>13500000</v>
      </c>
      <c r="J16" s="6">
        <v>13500000</v>
      </c>
      <c r="K16" s="12">
        <f t="shared" si="0"/>
        <v>85</v>
      </c>
      <c r="L16" s="11">
        <v>51</v>
      </c>
      <c r="M16" s="11">
        <v>19</v>
      </c>
      <c r="N16" s="11">
        <v>23</v>
      </c>
      <c r="O16" s="14" t="s">
        <v>13</v>
      </c>
      <c r="P16" s="14" t="s">
        <v>13</v>
      </c>
      <c r="Q16" s="14" t="s">
        <v>13</v>
      </c>
      <c r="R16" s="17" t="s">
        <v>58</v>
      </c>
    </row>
    <row r="17" spans="2:18" s="1" customFormat="1" ht="31.5" x14ac:dyDescent="0.25">
      <c r="B17" s="15" t="s">
        <v>30</v>
      </c>
      <c r="C17" s="15" t="s">
        <v>47</v>
      </c>
      <c r="D17" s="6">
        <v>9200000</v>
      </c>
      <c r="E17" s="6">
        <v>6440000</v>
      </c>
      <c r="F17" s="6">
        <v>5474000</v>
      </c>
      <c r="G17" s="6">
        <v>2760000</v>
      </c>
      <c r="H17" s="6">
        <v>6440000</v>
      </c>
      <c r="I17" s="6">
        <v>5474000</v>
      </c>
      <c r="J17" s="6">
        <v>5474000</v>
      </c>
      <c r="K17" s="12">
        <f t="shared" si="0"/>
        <v>85</v>
      </c>
      <c r="L17" s="11">
        <v>50</v>
      </c>
      <c r="M17" s="11">
        <v>19</v>
      </c>
      <c r="N17" s="11">
        <v>18</v>
      </c>
      <c r="O17" s="14" t="s">
        <v>13</v>
      </c>
      <c r="P17" s="14" t="s">
        <v>13</v>
      </c>
      <c r="Q17" s="14" t="s">
        <v>13</v>
      </c>
      <c r="R17" s="17" t="s">
        <v>58</v>
      </c>
    </row>
    <row r="18" spans="2:18" s="1" customFormat="1" ht="31.5" x14ac:dyDescent="0.25">
      <c r="B18" s="15" t="s">
        <v>31</v>
      </c>
      <c r="C18" s="15" t="s">
        <v>48</v>
      </c>
      <c r="D18" s="6">
        <v>9200000</v>
      </c>
      <c r="E18" s="6">
        <v>7941177</v>
      </c>
      <c r="F18" s="6">
        <v>6750000</v>
      </c>
      <c r="G18" s="6">
        <v>1258823</v>
      </c>
      <c r="H18" s="6">
        <v>7941176.4705882352</v>
      </c>
      <c r="I18" s="6">
        <v>6750000</v>
      </c>
      <c r="J18" s="6">
        <v>6750000</v>
      </c>
      <c r="K18" s="12">
        <f t="shared" si="0"/>
        <v>85</v>
      </c>
      <c r="L18" s="11">
        <v>50</v>
      </c>
      <c r="M18" s="11">
        <v>19</v>
      </c>
      <c r="N18" s="11">
        <v>18</v>
      </c>
      <c r="O18" s="14" t="s">
        <v>13</v>
      </c>
      <c r="P18" s="14" t="s">
        <v>13</v>
      </c>
      <c r="Q18" s="14" t="s">
        <v>13</v>
      </c>
      <c r="R18" s="17" t="s">
        <v>58</v>
      </c>
    </row>
    <row r="19" spans="2:18" s="1" customFormat="1" ht="31.5" x14ac:dyDescent="0.25">
      <c r="B19" s="15" t="s">
        <v>32</v>
      </c>
      <c r="C19" s="15" t="s">
        <v>20</v>
      </c>
      <c r="D19" s="6">
        <v>24000000</v>
      </c>
      <c r="E19" s="6">
        <v>23823529</v>
      </c>
      <c r="F19" s="6">
        <v>20250000</v>
      </c>
      <c r="G19" s="6">
        <v>176471</v>
      </c>
      <c r="H19" s="6">
        <v>23823529.411764707</v>
      </c>
      <c r="I19" s="6">
        <v>20250000</v>
      </c>
      <c r="J19" s="6">
        <v>20250000</v>
      </c>
      <c r="K19" s="12">
        <f t="shared" si="0"/>
        <v>85</v>
      </c>
      <c r="L19" s="11">
        <v>50</v>
      </c>
      <c r="M19" s="11">
        <v>24</v>
      </c>
      <c r="N19" s="11">
        <v>23</v>
      </c>
      <c r="O19" s="14" t="s">
        <v>13</v>
      </c>
      <c r="P19" s="14" t="s">
        <v>13</v>
      </c>
      <c r="Q19" s="14" t="s">
        <v>56</v>
      </c>
      <c r="R19" s="17" t="s">
        <v>59</v>
      </c>
    </row>
    <row r="20" spans="2:18" s="1" customFormat="1" ht="15.75" x14ac:dyDescent="0.25">
      <c r="B20" s="15" t="s">
        <v>33</v>
      </c>
      <c r="C20" s="15" t="s">
        <v>49</v>
      </c>
      <c r="D20" s="6">
        <v>68002500</v>
      </c>
      <c r="E20" s="6">
        <v>44488588.240000002</v>
      </c>
      <c r="F20" s="6">
        <v>37815300</v>
      </c>
      <c r="G20" s="6">
        <v>23513911.759999998</v>
      </c>
      <c r="H20" s="6">
        <v>44488588.235294119</v>
      </c>
      <c r="I20" s="6">
        <v>37815300</v>
      </c>
      <c r="J20" s="6">
        <v>37815300</v>
      </c>
      <c r="K20" s="12">
        <f t="shared" si="0"/>
        <v>85</v>
      </c>
      <c r="L20" s="11">
        <v>44</v>
      </c>
      <c r="M20" s="11">
        <v>24</v>
      </c>
      <c r="N20" s="11">
        <v>13</v>
      </c>
      <c r="O20" s="14" t="s">
        <v>13</v>
      </c>
      <c r="P20" s="14" t="s">
        <v>13</v>
      </c>
      <c r="Q20" s="14" t="s">
        <v>56</v>
      </c>
      <c r="R20" s="17" t="s">
        <v>59</v>
      </c>
    </row>
    <row r="21" spans="2:18" s="1" customFormat="1" ht="15.75" x14ac:dyDescent="0.25">
      <c r="B21" s="15" t="s">
        <v>34</v>
      </c>
      <c r="C21" s="15" t="s">
        <v>49</v>
      </c>
      <c r="D21" s="6">
        <v>55008751</v>
      </c>
      <c r="E21" s="6">
        <v>36547411.759999998</v>
      </c>
      <c r="F21" s="6">
        <v>31065300</v>
      </c>
      <c r="G21" s="6">
        <v>18461339.240000002</v>
      </c>
      <c r="H21" s="6">
        <v>36547411.764705881</v>
      </c>
      <c r="I21" s="6">
        <v>31065300</v>
      </c>
      <c r="J21" s="6">
        <v>31065300</v>
      </c>
      <c r="K21" s="12">
        <f t="shared" si="0"/>
        <v>85</v>
      </c>
      <c r="L21" s="11">
        <v>50</v>
      </c>
      <c r="M21" s="11">
        <v>24</v>
      </c>
      <c r="N21" s="11">
        <v>13</v>
      </c>
      <c r="O21" s="14" t="s">
        <v>13</v>
      </c>
      <c r="P21" s="14" t="s">
        <v>13</v>
      </c>
      <c r="Q21" s="14" t="s">
        <v>56</v>
      </c>
      <c r="R21" s="17" t="s">
        <v>59</v>
      </c>
    </row>
    <row r="22" spans="2:18" s="1" customFormat="1" ht="15.75" x14ac:dyDescent="0.25">
      <c r="B22" s="15" t="s">
        <v>35</v>
      </c>
      <c r="C22" s="15" t="s">
        <v>49</v>
      </c>
      <c r="D22" s="6">
        <v>54258000</v>
      </c>
      <c r="E22" s="6">
        <v>36547411.759999998</v>
      </c>
      <c r="F22" s="6">
        <v>31065300</v>
      </c>
      <c r="G22" s="6">
        <v>17710588.240000002</v>
      </c>
      <c r="H22" s="6">
        <v>36547411.764705881</v>
      </c>
      <c r="I22" s="6">
        <v>31065300</v>
      </c>
      <c r="J22" s="6">
        <v>31065300</v>
      </c>
      <c r="K22" s="12">
        <f t="shared" si="0"/>
        <v>85</v>
      </c>
      <c r="L22" s="11">
        <v>44</v>
      </c>
      <c r="M22" s="11">
        <v>24</v>
      </c>
      <c r="N22" s="11">
        <v>13</v>
      </c>
      <c r="O22" s="14" t="s">
        <v>13</v>
      </c>
      <c r="P22" s="14" t="s">
        <v>13</v>
      </c>
      <c r="Q22" s="14" t="s">
        <v>56</v>
      </c>
      <c r="R22" s="17" t="s">
        <v>59</v>
      </c>
    </row>
    <row r="23" spans="2:18" s="1" customFormat="1" ht="31.5" x14ac:dyDescent="0.25">
      <c r="B23" s="15" t="s">
        <v>36</v>
      </c>
      <c r="C23" s="15" t="s">
        <v>50</v>
      </c>
      <c r="D23" s="6">
        <v>225344450</v>
      </c>
      <c r="E23" s="6">
        <v>152179433</v>
      </c>
      <c r="F23" s="6">
        <v>129352518</v>
      </c>
      <c r="G23" s="6">
        <v>73165017</v>
      </c>
      <c r="H23" s="6">
        <v>152179433</v>
      </c>
      <c r="I23" s="6">
        <v>129352518.05</v>
      </c>
      <c r="J23" s="6">
        <v>129352518.05</v>
      </c>
      <c r="K23" s="12">
        <f t="shared" si="0"/>
        <v>85</v>
      </c>
      <c r="L23" s="11">
        <v>55</v>
      </c>
      <c r="M23" s="11">
        <v>17</v>
      </c>
      <c r="N23" s="11">
        <v>23</v>
      </c>
      <c r="O23" s="14" t="s">
        <v>13</v>
      </c>
      <c r="P23" s="14" t="s">
        <v>13</v>
      </c>
      <c r="Q23" s="14" t="s">
        <v>56</v>
      </c>
      <c r="R23" s="17" t="s">
        <v>59</v>
      </c>
    </row>
    <row r="24" spans="2:18" s="1" customFormat="1" ht="15.75" x14ac:dyDescent="0.25">
      <c r="B24" s="15" t="s">
        <v>37</v>
      </c>
      <c r="C24" s="15" t="s">
        <v>51</v>
      </c>
      <c r="D24" s="6">
        <v>59999422</v>
      </c>
      <c r="E24" s="6">
        <v>37477020</v>
      </c>
      <c r="F24" s="6">
        <v>31855467</v>
      </c>
      <c r="G24" s="6">
        <v>22522402</v>
      </c>
      <c r="H24" s="6">
        <v>37477020</v>
      </c>
      <c r="I24" s="6">
        <v>31855467</v>
      </c>
      <c r="J24" s="6">
        <v>31855467</v>
      </c>
      <c r="K24" s="12">
        <f t="shared" si="0"/>
        <v>85</v>
      </c>
      <c r="L24" s="11">
        <v>50</v>
      </c>
      <c r="M24" s="11">
        <v>19</v>
      </c>
      <c r="N24" s="11">
        <v>18</v>
      </c>
      <c r="O24" s="16" t="s">
        <v>55</v>
      </c>
      <c r="P24" s="16" t="s">
        <v>55</v>
      </c>
      <c r="Q24" s="16" t="s">
        <v>55</v>
      </c>
      <c r="R24" s="17" t="s">
        <v>60</v>
      </c>
    </row>
    <row r="25" spans="2:18" s="1" customFormat="1" ht="15.75" x14ac:dyDescent="0.25">
      <c r="B25" s="15" t="s">
        <v>38</v>
      </c>
      <c r="C25" s="15" t="s">
        <v>52</v>
      </c>
      <c r="D25" s="6">
        <v>233228753</v>
      </c>
      <c r="E25" s="6">
        <v>154130824</v>
      </c>
      <c r="F25" s="6">
        <v>131011200</v>
      </c>
      <c r="G25" s="6">
        <v>79097929</v>
      </c>
      <c r="H25" s="6">
        <v>154130823.52941176</v>
      </c>
      <c r="I25" s="6">
        <v>131011200</v>
      </c>
      <c r="J25" s="6">
        <v>131011200</v>
      </c>
      <c r="K25" s="12">
        <f t="shared" si="0"/>
        <v>85</v>
      </c>
      <c r="L25" s="11">
        <v>46</v>
      </c>
      <c r="M25" s="11">
        <v>23</v>
      </c>
      <c r="N25" s="11">
        <v>11</v>
      </c>
      <c r="O25" s="16" t="s">
        <v>55</v>
      </c>
      <c r="P25" s="16" t="s">
        <v>55</v>
      </c>
      <c r="Q25" s="16" t="s">
        <v>55</v>
      </c>
      <c r="R25" s="17" t="s">
        <v>60</v>
      </c>
    </row>
    <row r="26" spans="2:18" s="1" customFormat="1" ht="15.75" x14ac:dyDescent="0.25">
      <c r="B26" s="15" t="s">
        <v>39</v>
      </c>
      <c r="C26" s="15" t="s">
        <v>53</v>
      </c>
      <c r="D26" s="6">
        <v>935753668</v>
      </c>
      <c r="E26" s="6">
        <v>719567294</v>
      </c>
      <c r="F26" s="6">
        <v>611632200</v>
      </c>
      <c r="G26" s="6">
        <v>216186374</v>
      </c>
      <c r="H26" s="6">
        <v>719567294.11764705</v>
      </c>
      <c r="I26" s="6">
        <v>611632200</v>
      </c>
      <c r="J26" s="6">
        <v>611632200</v>
      </c>
      <c r="K26" s="12">
        <f t="shared" si="0"/>
        <v>85</v>
      </c>
      <c r="L26" s="11">
        <v>50</v>
      </c>
      <c r="M26" s="11">
        <v>19</v>
      </c>
      <c r="N26" s="11">
        <v>19</v>
      </c>
      <c r="O26" s="14" t="s">
        <v>13</v>
      </c>
      <c r="P26" s="14" t="s">
        <v>13</v>
      </c>
      <c r="Q26" s="14" t="s">
        <v>56</v>
      </c>
      <c r="R26" s="17" t="s">
        <v>59</v>
      </c>
    </row>
    <row r="27" spans="2:18" ht="15.75" x14ac:dyDescent="0.25">
      <c r="C27" s="20" t="s">
        <v>62</v>
      </c>
      <c r="D27" s="9">
        <f>SUM(D8:D26)</f>
        <v>2104456394</v>
      </c>
      <c r="E27" s="9">
        <f t="shared" ref="E27:J27" si="1">SUM(E8:E26)</f>
        <v>1538413984.7</v>
      </c>
      <c r="F27" s="9">
        <f t="shared" si="1"/>
        <v>1307651885</v>
      </c>
      <c r="G27" s="9">
        <f t="shared" si="1"/>
        <v>566042409.29999995</v>
      </c>
      <c r="H27" s="9">
        <f t="shared" si="1"/>
        <v>1538413982.4117646</v>
      </c>
      <c r="I27" s="9">
        <f t="shared" si="1"/>
        <v>1307651885.05</v>
      </c>
      <c r="J27" s="19">
        <f t="shared" si="1"/>
        <v>1307651885.05</v>
      </c>
      <c r="R27" s="18"/>
    </row>
    <row r="28" spans="2:18" ht="15.75" x14ac:dyDescent="0.25">
      <c r="H28" t="s">
        <v>61</v>
      </c>
      <c r="J28" s="9">
        <f>J27-J13-J24-J25</f>
        <v>1106969918.05</v>
      </c>
    </row>
    <row r="31" spans="2:18" ht="15.75" x14ac:dyDescent="0.25">
      <c r="B31" s="1"/>
      <c r="C31" s="7"/>
    </row>
  </sheetData>
  <mergeCells count="1">
    <mergeCell ref="B3:R4"/>
  </mergeCells>
  <pageMargins left="0.7" right="0.7" top="0.78740157499999996" bottom="0.78740157499999996" header="0.3" footer="0.3"/>
  <pageSetup paperSize="9" scale="35" orientation="landscape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661D91ADBCD644A569D289FA53D914" ma:contentTypeVersion="15" ma:contentTypeDescription="Vytvoří nový dokument" ma:contentTypeScope="" ma:versionID="2d889fc5c74f7b4dee1fa3205267fb3c">
  <xsd:schema xmlns:xsd="http://www.w3.org/2001/XMLSchema" xmlns:xs="http://www.w3.org/2001/XMLSchema" xmlns:p="http://schemas.microsoft.com/office/2006/metadata/properties" xmlns:ns2="41e9c5d8-ba88-4110-a365-1096f9d63fbe" xmlns:ns3="0e8f68f8-2e0b-4a02-a93d-27244b59f756" targetNamespace="http://schemas.microsoft.com/office/2006/metadata/properties" ma:root="true" ma:fieldsID="4583c1ba2247a00e06f9fc81ca4af484" ns2:_="" ns3:_="">
    <xsd:import namespace="41e9c5d8-ba88-4110-a365-1096f9d63fbe"/>
    <xsd:import namespace="0e8f68f8-2e0b-4a02-a93d-27244b59f7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9c5d8-ba88-4110-a365-1096f9d63f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213364ca-ecfc-4a53-b039-ef8c2ba6e9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8f68f8-2e0b-4a02-a93d-27244b59f75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6376d9-60ce-4ebb-882e-6d04ca4c9a01}" ma:internalName="TaxCatchAll" ma:showField="CatchAllData" ma:web="0e8f68f8-2e0b-4a02-a93d-27244b59f7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8f68f8-2e0b-4a02-a93d-27244b59f756" xsi:nil="true"/>
    <lcf76f155ced4ddcb4097134ff3c332f xmlns="41e9c5d8-ba88-4110-a365-1096f9d63fb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96C37D9-DA79-4FB9-AB3F-37F44DF8BC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e9c5d8-ba88-4110-a365-1096f9d63fbe"/>
    <ds:schemaRef ds:uri="0e8f68f8-2e0b-4a02-a93d-27244b59f7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A1C193-A883-411C-B0E1-3C3D2CA453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66CFDF-1605-4DEE-9A09-427C99350DF0}">
  <ds:schemaRefs>
    <ds:schemaRef ds:uri="http://schemas.microsoft.com/office/2006/metadata/properties"/>
    <ds:schemaRef ds:uri="http://schemas.microsoft.com/office/infopath/2007/PartnerControls"/>
    <ds:schemaRef ds:uri="0e8f68f8-2e0b-4a02-a93d-27244b59f756"/>
    <ds:schemaRef ds:uri="41e9c5d8-ba88-4110-a365-1096f9d63f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karel.havranek</dc:creator>
  <cp:lastModifiedBy>karel.havranek</cp:lastModifiedBy>
  <cp:lastPrinted>2021-06-08T12:31:34Z</cp:lastPrinted>
  <dcterms:created xsi:type="dcterms:W3CDTF">2021-05-27T11:12:07Z</dcterms:created>
  <dcterms:modified xsi:type="dcterms:W3CDTF">2022-11-28T13:08:33Z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0x0101009F661D91ADBCD644A569D289FA53D914</vt:lpwstr>
  </property>
  <property fmtid="{D5CDD505-2E9C-101B-9397-08002B2CF9AE}" pid="3" name="Order">
    <vt:r8>3773300</vt:r8>
  </property>
  <property fmtid="{D5CDD505-2E9C-101B-9397-08002B2CF9AE}" pid="4" name="MediaServiceImageTags">
    <vt:lpwstr/>
  </property>
</Properties>
</file>