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yh\Desktop\"/>
    </mc:Choice>
  </mc:AlternateContent>
  <xr:revisionPtr revIDLastSave="0" documentId="13_ncr:1_{37C5589B-9398-42D5-AB80-585E4C9E033B}" xr6:coauthVersionLast="45" xr6:coauthVersionMax="45" xr10:uidLastSave="{00000000-0000-0000-0000-000000000000}"/>
  <workbookProtection workbookAlgorithmName="SHA-512" workbookHashValue="Mlw7ivxi76/hly96SxFrquL1zEpPzxZOQAc83KlvRpNGDpMccUDYs7W9Ryucxao081qrKlniOjw3oEx4wirRxw==" workbookSaltValue="LWse3zGaI50SDdX1Htzbwg==" workbookSpinCount="100000" lockStructure="1"/>
  <bookViews>
    <workbookView xWindow="-120" yWindow="-120" windowWidth="29040" windowHeight="15840" xr2:uid="{00000000-000D-0000-FFFF-FFFF00000000}"/>
  </bookViews>
  <sheets>
    <sheet name="Č Lípa" sheetId="21" r:id="rId1"/>
    <sheet name="Č Budějovice" sheetId="23" r:id="rId2"/>
    <sheet name="Kolín" sheetId="20" r:id="rId3"/>
    <sheet name="Liberec" sheetId="17" r:id="rId4"/>
    <sheet name="Pha R21" sheetId="14" r:id="rId5"/>
    <sheet name="Pha R24" sheetId="19" r:id="rId6"/>
    <sheet name="Pha R26" sheetId="22" r:id="rId7"/>
    <sheet name="Rakovník" sheetId="18" r:id="rId8"/>
    <sheet name="Stará Paka" sheetId="15" r:id="rId9"/>
    <sheet name="Tanvald" sheetId="16" r:id="rId10"/>
    <sheet name="Turnov" sheetId="11" r:id="rId11"/>
  </sheets>
  <definedNames>
    <definedName name="_xlnm.Print_Area" localSheetId="4">'Pha R21'!$A$1:$L$176</definedName>
    <definedName name="_xlnm.Print_Area" localSheetId="5">'Pha R24'!$A$1:$L$63</definedName>
    <definedName name="_xlnm.Print_Area" localSheetId="8">'Stará Paka'!$A$1:$L$48</definedName>
    <definedName name="_xlnm.Print_Area" localSheetId="10">Turnov!$A$1:$L$76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23" l="1"/>
  <c r="K45" i="23"/>
  <c r="K38" i="23"/>
  <c r="K34" i="23"/>
  <c r="K30" i="23"/>
  <c r="K26" i="23"/>
  <c r="K22" i="23"/>
  <c r="K19" i="23"/>
  <c r="K15" i="23"/>
  <c r="K53" i="23" s="1"/>
  <c r="F6" i="23"/>
  <c r="K100" i="22"/>
  <c r="K95" i="22"/>
  <c r="K90" i="22"/>
  <c r="K85" i="22"/>
  <c r="K82" i="22"/>
  <c r="K79" i="22"/>
  <c r="K75" i="22"/>
  <c r="K72" i="22"/>
  <c r="K68" i="22"/>
  <c r="K64" i="22"/>
  <c r="K61" i="22"/>
  <c r="K57" i="22"/>
  <c r="K52" i="22"/>
  <c r="K48" i="22"/>
  <c r="K44" i="22"/>
  <c r="K39" i="22"/>
  <c r="K32" i="22"/>
  <c r="K28" i="22"/>
  <c r="K23" i="22"/>
  <c r="K18" i="22"/>
  <c r="K13" i="22"/>
  <c r="K102" i="22" s="1"/>
  <c r="F3" i="22" s="1"/>
  <c r="F5" i="22" s="1"/>
  <c r="F6" i="22" s="1"/>
  <c r="F4" i="22"/>
  <c r="L53" i="23" l="1"/>
  <c r="F5" i="23"/>
  <c r="F7" i="23" s="1"/>
  <c r="F8" i="23" s="1"/>
  <c r="K105" i="20" l="1"/>
  <c r="K51" i="21"/>
  <c r="K44" i="21"/>
  <c r="K39" i="21"/>
  <c r="K31" i="21"/>
  <c r="K27" i="21"/>
  <c r="K22" i="21"/>
  <c r="K54" i="21" s="1"/>
  <c r="K17" i="21"/>
  <c r="F6" i="21"/>
  <c r="K102" i="20"/>
  <c r="K98" i="20"/>
  <c r="K94" i="20"/>
  <c r="K89" i="20"/>
  <c r="K85" i="20"/>
  <c r="K82" i="20"/>
  <c r="K79" i="20"/>
  <c r="K75" i="20"/>
  <c r="K69" i="20"/>
  <c r="K65" i="20"/>
  <c r="K56" i="20"/>
  <c r="K51" i="20"/>
  <c r="K46" i="20"/>
  <c r="K40" i="20"/>
  <c r="K36" i="20"/>
  <c r="K29" i="20"/>
  <c r="K24" i="20"/>
  <c r="K20" i="20"/>
  <c r="K15" i="20"/>
  <c r="F4" i="20"/>
  <c r="F3" i="20" l="1"/>
  <c r="F5" i="20" s="1"/>
  <c r="F6" i="20" s="1"/>
  <c r="F5" i="21"/>
  <c r="F7" i="21" s="1"/>
  <c r="F8" i="21" s="1"/>
  <c r="L54" i="21"/>
  <c r="K176" i="14" l="1"/>
  <c r="K23" i="11"/>
  <c r="K16" i="11"/>
  <c r="F4" i="11"/>
  <c r="F3" i="15"/>
  <c r="K46" i="15"/>
  <c r="K18" i="15"/>
  <c r="K43" i="15"/>
  <c r="K34" i="15"/>
  <c r="K28" i="15"/>
  <c r="F5" i="19"/>
  <c r="K63" i="19"/>
  <c r="K62" i="19"/>
  <c r="K53" i="19"/>
  <c r="K47" i="19"/>
  <c r="K42" i="19"/>
  <c r="K35" i="19"/>
  <c r="K30" i="19"/>
  <c r="K18" i="19"/>
  <c r="F6" i="19"/>
  <c r="K23" i="19"/>
  <c r="F7" i="19" l="1"/>
  <c r="F8" i="19" s="1"/>
  <c r="K31" i="18" l="1"/>
  <c r="K21" i="18"/>
  <c r="F6" i="18"/>
  <c r="K32" i="18" l="1"/>
  <c r="F5" i="18" s="1"/>
  <c r="F7" i="18" s="1"/>
  <c r="F8" i="18" s="1"/>
  <c r="F4" i="15" l="1"/>
  <c r="F5" i="15"/>
  <c r="F6" i="15" s="1"/>
  <c r="K38" i="16"/>
  <c r="K23" i="16"/>
  <c r="K41" i="16" s="1"/>
  <c r="F3" i="16" s="1"/>
  <c r="F5" i="16" s="1"/>
  <c r="F6" i="16" s="1"/>
  <c r="F4" i="16"/>
  <c r="K122" i="17"/>
  <c r="K113" i="17"/>
  <c r="K103" i="17"/>
  <c r="K94" i="17"/>
  <c r="K85" i="17"/>
  <c r="K76" i="17"/>
  <c r="K72" i="17"/>
  <c r="K63" i="17"/>
  <c r="K54" i="17"/>
  <c r="K45" i="17"/>
  <c r="K37" i="17"/>
  <c r="K29" i="17"/>
  <c r="K24" i="17"/>
  <c r="K14" i="17"/>
  <c r="K125" i="17" s="1"/>
  <c r="F3" i="17" s="1"/>
  <c r="F5" i="17" s="1"/>
  <c r="F6" i="17" s="1"/>
  <c r="F4" i="17"/>
  <c r="K125" i="14"/>
  <c r="K120" i="14"/>
  <c r="K97" i="14"/>
  <c r="K83" i="14"/>
  <c r="K72" i="14"/>
  <c r="K62" i="14"/>
  <c r="K53" i="14"/>
  <c r="K47" i="14"/>
  <c r="K89" i="14"/>
  <c r="K173" i="14"/>
  <c r="K165" i="14" l="1"/>
  <c r="K155" i="14"/>
  <c r="K150" i="14"/>
  <c r="K145" i="14"/>
  <c r="K139" i="14"/>
  <c r="K131" i="14"/>
  <c r="K35" i="11" l="1"/>
  <c r="K29" i="11"/>
  <c r="K114" i="14"/>
  <c r="K105" i="14"/>
  <c r="K40" i="14"/>
  <c r="K33" i="14"/>
  <c r="K27" i="14"/>
  <c r="K17" i="14"/>
  <c r="K67" i="11" l="1"/>
  <c r="K52" i="11" l="1"/>
  <c r="K70" i="11" s="1"/>
  <c r="F3" i="11" s="1"/>
  <c r="F5" i="14" l="1"/>
  <c r="F6" i="14"/>
  <c r="F5" i="11" l="1"/>
  <c r="F7" i="14"/>
  <c r="F8" i="14" l="1"/>
  <c r="F6" i="11"/>
</calcChain>
</file>

<file path=xl/sharedStrings.xml><?xml version="1.0" encoding="utf-8"?>
<sst xmlns="http://schemas.openxmlformats.org/spreadsheetml/2006/main" count="2137" uniqueCount="225">
  <si>
    <t>pořad. den</t>
  </si>
  <si>
    <t>odjezd</t>
  </si>
  <si>
    <t>místo</t>
  </si>
  <si>
    <t>vlak</t>
  </si>
  <si>
    <t>příjezd</t>
  </si>
  <si>
    <t>poznámky</t>
  </si>
  <si>
    <t>Turnov</t>
  </si>
  <si>
    <t>Tanvald</t>
  </si>
  <si>
    <t>2 - 5</t>
  </si>
  <si>
    <t>6</t>
  </si>
  <si>
    <t>Počet odpracovaných hodin (red. den):</t>
  </si>
  <si>
    <t>Pracovní norma red.den (36 hod.):</t>
  </si>
  <si>
    <t>Počet strojvedoucích bez zálohy (36 hod.):</t>
  </si>
  <si>
    <t>Počet strojvedoucích se zálohou 15% (36 hod.):</t>
  </si>
  <si>
    <t>Směny:</t>
  </si>
  <si>
    <t>nástup</t>
  </si>
  <si>
    <t>konec</t>
  </si>
  <si>
    <t>hodin</t>
  </si>
  <si>
    <t>red.hod.</t>
  </si>
  <si>
    <t>Praha</t>
  </si>
  <si>
    <t>∑</t>
  </si>
  <si>
    <t>1</t>
  </si>
  <si>
    <t>Linka: R21 Praha - Tanvald - směny strojvedoucích</t>
  </si>
  <si>
    <t>1 - 4</t>
  </si>
  <si>
    <t>Nástupní místo: Praha</t>
  </si>
  <si>
    <t>7</t>
  </si>
  <si>
    <t>5</t>
  </si>
  <si>
    <t>odstavení jednotky 845</t>
  </si>
  <si>
    <t>střídání na ose</t>
  </si>
  <si>
    <t>Liberec</t>
  </si>
  <si>
    <t>X</t>
  </si>
  <si>
    <t>Semily</t>
  </si>
  <si>
    <t>Praha hl.n.</t>
  </si>
  <si>
    <t>Ž. Brod</t>
  </si>
  <si>
    <t>Ml. Boleslav</t>
  </si>
  <si>
    <t>odvěšení přípřežní jednotky</t>
  </si>
  <si>
    <t>Sv 1141</t>
  </si>
  <si>
    <t>Pha Maleš.</t>
  </si>
  <si>
    <t>Sv 1140</t>
  </si>
  <si>
    <t>Sv 1155</t>
  </si>
  <si>
    <t>odstavení jednotky</t>
  </si>
  <si>
    <t>vystavení jednotky</t>
  </si>
  <si>
    <t>X, 7</t>
  </si>
  <si>
    <t>2b.</t>
  </si>
  <si>
    <t>4a.</t>
  </si>
  <si>
    <t>odstavení vozidla</t>
  </si>
  <si>
    <t>X/2 - 6</t>
  </si>
  <si>
    <t>0:30 - 3:30 přerušení</t>
  </si>
  <si>
    <t>vystavení vozidla</t>
  </si>
  <si>
    <t>2 - 6</t>
  </si>
  <si>
    <t>4b.</t>
  </si>
  <si>
    <t>22:30 - 3:30 přerušení</t>
  </si>
  <si>
    <t>Pracovní norma red.den (37,5 hod.):</t>
  </si>
  <si>
    <t>Počet strojvedoucích bez zálohy (37,5 hod.):</t>
  </si>
  <si>
    <t>Počet strojvedoucích se zálohou 15% (37,5 hod.):</t>
  </si>
  <si>
    <t>Směny strojvedoucích od 15.12.2019 - nástupní místo: Turnov</t>
  </si>
  <si>
    <t>Žel. Brod</t>
  </si>
  <si>
    <t>1/1a.</t>
  </si>
  <si>
    <t>1/2a.</t>
  </si>
  <si>
    <t>1/1b.</t>
  </si>
  <si>
    <t>1/2b.</t>
  </si>
  <si>
    <t>1/1c.</t>
  </si>
  <si>
    <t>1/2c.</t>
  </si>
  <si>
    <t>2a.</t>
  </si>
  <si>
    <t>3a.</t>
  </si>
  <si>
    <t>3b.</t>
  </si>
  <si>
    <t>vystavení jednotky pro R 1143</t>
  </si>
  <si>
    <t>6, 7</t>
  </si>
  <si>
    <t>1150 rg</t>
  </si>
  <si>
    <t>Ml.Boleslav</t>
  </si>
  <si>
    <t>1155 rg</t>
  </si>
  <si>
    <t>odstavení jednotky z pk 1150</t>
  </si>
  <si>
    <t>vystavení dvou jednotek</t>
  </si>
  <si>
    <t>23:45 - 3:45 přerušení</t>
  </si>
  <si>
    <t>4c.</t>
  </si>
  <si>
    <t>11:00 - 13:00 přerušení</t>
  </si>
  <si>
    <t>Sv 1145</t>
  </si>
  <si>
    <t>Praha Mal.</t>
  </si>
  <si>
    <t>zbrojení, fekál, voda</t>
  </si>
  <si>
    <t>Sv 1146</t>
  </si>
  <si>
    <t>1/1d.</t>
  </si>
  <si>
    <t>1/2d.</t>
  </si>
  <si>
    <t>Sv 1143</t>
  </si>
  <si>
    <t>Sv 1144</t>
  </si>
  <si>
    <t>1a.</t>
  </si>
  <si>
    <t>odstavení 2 jednotek</t>
  </si>
  <si>
    <t>3/1c.</t>
  </si>
  <si>
    <t>3/2c.</t>
  </si>
  <si>
    <t>Nová Paka</t>
  </si>
  <si>
    <t>Sv 1147</t>
  </si>
  <si>
    <t>Sv 1148</t>
  </si>
  <si>
    <t>4/1a.</t>
  </si>
  <si>
    <t>4/2a.</t>
  </si>
  <si>
    <t>4/1b.</t>
  </si>
  <si>
    <t>4/2b.</t>
  </si>
  <si>
    <t>4/1c.</t>
  </si>
  <si>
    <t>4/2c.</t>
  </si>
  <si>
    <t>4/1d.</t>
  </si>
  <si>
    <t>Stará Paka</t>
  </si>
  <si>
    <t>4/2d.</t>
  </si>
  <si>
    <t>1 - 4, 7</t>
  </si>
  <si>
    <t>5/6</t>
  </si>
  <si>
    <t>2 - 4</t>
  </si>
  <si>
    <t>Lomnice n.P.</t>
  </si>
  <si>
    <t>Lomnice n. P.</t>
  </si>
  <si>
    <t>Železný Brod</t>
  </si>
  <si>
    <t>1b.</t>
  </si>
  <si>
    <t>St. Paka</t>
  </si>
  <si>
    <t>2c.</t>
  </si>
  <si>
    <t>odstavení 2 jednotek 845</t>
  </si>
  <si>
    <t>0:15 - 3:45 přerušení</t>
  </si>
  <si>
    <t>7/1</t>
  </si>
  <si>
    <t>Směny strojvedoucích od 15.12.2019 - nástupní místo: Liberec</t>
  </si>
  <si>
    <t>5, 6</t>
  </si>
  <si>
    <t>6, +</t>
  </si>
  <si>
    <t>14:00 - 15:45 přerušení</t>
  </si>
  <si>
    <t>12:00 - 13:45 přerušení</t>
  </si>
  <si>
    <t>3/1b.</t>
  </si>
  <si>
    <t>3/2b.</t>
  </si>
  <si>
    <t>1 - 4/2 - 5</t>
  </si>
  <si>
    <t>odstavení jednotky od 5419</t>
  </si>
  <si>
    <t>0:30 - 3:45 přerušení</t>
  </si>
  <si>
    <t>5a.</t>
  </si>
  <si>
    <t>1- 4</t>
  </si>
  <si>
    <t>1 - 4/2 -5</t>
  </si>
  <si>
    <t>5b.</t>
  </si>
  <si>
    <t>Směny strojvedoucích od 15.12.2019 - nástupní místo: Tanvald</t>
  </si>
  <si>
    <t>vystavení jednotky na R1145</t>
  </si>
  <si>
    <t>odstavení jednotky od R1148</t>
  </si>
  <si>
    <t>Směny strojvedoucích od 15.12.2019 - nástupní místo: Stará Paka</t>
  </si>
  <si>
    <t xml:space="preserve"> </t>
  </si>
  <si>
    <t>Malešice</t>
  </si>
  <si>
    <t>Sv</t>
  </si>
  <si>
    <t>Vršovice</t>
  </si>
  <si>
    <t>rg jízda Vršovice - hl. n.</t>
  </si>
  <si>
    <t>vystavení jednotek Malešice na Sv Michle</t>
  </si>
  <si>
    <t>St.Paka</t>
  </si>
  <si>
    <t>Linka: R24 Praha - Rakovník - směny strojvedoucích</t>
  </si>
  <si>
    <t>Nástupní místo: Rakovník</t>
  </si>
  <si>
    <t>Rakovník</t>
  </si>
  <si>
    <t>Pha Bubny</t>
  </si>
  <si>
    <t>X, 6</t>
  </si>
  <si>
    <t>Stochov</t>
  </si>
  <si>
    <t>11:15 - 12:30 přerušení</t>
  </si>
  <si>
    <t>1c.</t>
  </si>
  <si>
    <t>1d.</t>
  </si>
  <si>
    <t>svázat se směnou R1162 do ČB v (1)</t>
  </si>
  <si>
    <t>1e.</t>
  </si>
  <si>
    <t>0:00 - 4:00 přerušení</t>
  </si>
  <si>
    <t>1373 ČD rg</t>
  </si>
  <si>
    <t>odstavení jednotky od 5411</t>
  </si>
  <si>
    <t>5416 rg</t>
  </si>
  <si>
    <t>odstavení jednotky od 1150</t>
  </si>
  <si>
    <t>vystavení jednotky pro 5418</t>
  </si>
  <si>
    <t>23:45 - 4:00 přerušení</t>
  </si>
  <si>
    <t>1/1 c.</t>
  </si>
  <si>
    <t>přivěšení jednotky na 1155</t>
  </si>
  <si>
    <t>Pha Mal.</t>
  </si>
  <si>
    <t>rg jízda hl. n. - Malešice</t>
  </si>
  <si>
    <t>Směny strojvedoucích od 15.12.2019 - nástupní místo: Kolín</t>
  </si>
  <si>
    <t>Kolín</t>
  </si>
  <si>
    <t>střídání na ose 10:15</t>
  </si>
  <si>
    <t>Šluknov</t>
  </si>
  <si>
    <t>os</t>
  </si>
  <si>
    <t>Rumburk</t>
  </si>
  <si>
    <t>2</t>
  </si>
  <si>
    <t>posun ŽST</t>
  </si>
  <si>
    <t>střídání na ose 16:45</t>
  </si>
  <si>
    <t>střídání na ose 12:15</t>
  </si>
  <si>
    <t>střídání na ose 9:15</t>
  </si>
  <si>
    <t>N. Bor</t>
  </si>
  <si>
    <t>vzájemná osa</t>
  </si>
  <si>
    <t>střídání na ose 16:15</t>
  </si>
  <si>
    <t>střídání na ose 9:45</t>
  </si>
  <si>
    <t>1 - 4,7</t>
  </si>
  <si>
    <t>MBh</t>
  </si>
  <si>
    <t>Svor</t>
  </si>
  <si>
    <t>střídání na ose 11:45</t>
  </si>
  <si>
    <t>Bělá p. B.</t>
  </si>
  <si>
    <t>1 - 7</t>
  </si>
  <si>
    <t>8</t>
  </si>
  <si>
    <t>střídání na ose 17:15</t>
  </si>
  <si>
    <t>9</t>
  </si>
  <si>
    <t>Č. Lípa</t>
  </si>
  <si>
    <t>10</t>
  </si>
  <si>
    <t>suma:</t>
  </si>
  <si>
    <t>Linka: R2x Kolín - Rumburk - směny strojvedoucích</t>
  </si>
  <si>
    <t>Nástupní místo: Česká Lípa</t>
  </si>
  <si>
    <t>1 - 5</t>
  </si>
  <si>
    <t xml:space="preserve">Č. Lípa </t>
  </si>
  <si>
    <t>1197</t>
  </si>
  <si>
    <t>1198</t>
  </si>
  <si>
    <t>1 - 5, 7</t>
  </si>
  <si>
    <t>Os</t>
  </si>
  <si>
    <t>Doksy</t>
  </si>
  <si>
    <t>Bělá p. B</t>
  </si>
  <si>
    <t>Phn</t>
  </si>
  <si>
    <t>střídání na ose 10:45</t>
  </si>
  <si>
    <t>Cbe</t>
  </si>
  <si>
    <t>Pík</t>
  </si>
  <si>
    <t>TMa</t>
  </si>
  <si>
    <t>TMA</t>
  </si>
  <si>
    <t>CBe</t>
  </si>
  <si>
    <t>střídání na ose 8:45</t>
  </si>
  <si>
    <t>Tma</t>
  </si>
  <si>
    <t>Pro</t>
  </si>
  <si>
    <t>přerušení směny 11:30 - 13:00</t>
  </si>
  <si>
    <t>střídání na ose 14:45</t>
  </si>
  <si>
    <t>RG</t>
  </si>
  <si>
    <t>ExČD</t>
  </si>
  <si>
    <t>Vystavení jednotky</t>
  </si>
  <si>
    <t>přerušení směny 10:00 - 12:00</t>
  </si>
  <si>
    <t>přesun RG Ex ČD</t>
  </si>
  <si>
    <t>Střídání na ose  16:45</t>
  </si>
  <si>
    <t>sv</t>
  </si>
  <si>
    <t>Střídání na ose 16:45</t>
  </si>
  <si>
    <t>Směny strojvedoucích od 15.12.2019 - nástupní místo: Praha R26</t>
  </si>
  <si>
    <t>Nástupní místo: České Budějovice</t>
  </si>
  <si>
    <t>střídání na ose 11:15</t>
  </si>
  <si>
    <t>střídání na ose 18:45</t>
  </si>
  <si>
    <t>1181</t>
  </si>
  <si>
    <t>Odstavení jednotky</t>
  </si>
  <si>
    <t>přerušení směny 12:00 - 13:00</t>
  </si>
  <si>
    <t>Střídání na ose 19:00</t>
  </si>
  <si>
    <t>Linka: R26 Praha - Č. Bud. - směny strojvedoucích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</si>
</sst>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/>
    <xf numFmtId="0" fontId="1" fillId="0" borderId="0" xfId="0" applyFont="1"/>
    <xf numFmtId="20" fontId="0" fillId="0" borderId="3" xfId="0" applyNumberFormat="1" applyBorder="1"/>
    <xf numFmtId="0" fontId="0" fillId="0" borderId="3" xfId="0" applyBorder="1"/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1" fillId="0" borderId="3" xfId="0" applyFont="1" applyBorder="1"/>
    <xf numFmtId="0" fontId="3" fillId="0" borderId="0" xfId="0" applyFont="1"/>
    <xf numFmtId="49" fontId="0" fillId="0" borderId="5" xfId="0" applyNumberFormat="1" applyFont="1" applyBorder="1"/>
    <xf numFmtId="20" fontId="0" fillId="0" borderId="5" xfId="0" applyNumberFormat="1" applyFont="1" applyBorder="1"/>
    <xf numFmtId="0" fontId="0" fillId="0" borderId="5" xfId="0" applyFont="1" applyBorder="1"/>
    <xf numFmtId="1" fontId="0" fillId="0" borderId="5" xfId="0" applyNumberFormat="1" applyFont="1" applyBorder="1"/>
    <xf numFmtId="164" fontId="0" fillId="0" borderId="5" xfId="0" applyNumberFormat="1" applyFont="1" applyBorder="1"/>
    <xf numFmtId="49" fontId="0" fillId="0" borderId="4" xfId="0" applyNumberFormat="1" applyFont="1" applyBorder="1" applyAlignment="1">
      <alignment horizontal="center"/>
    </xf>
    <xf numFmtId="20" fontId="0" fillId="0" borderId="3" xfId="0" applyNumberFormat="1" applyFont="1" applyBorder="1"/>
    <xf numFmtId="0" fontId="0" fillId="0" borderId="3" xfId="0" applyFont="1" applyBorder="1"/>
    <xf numFmtId="165" fontId="0" fillId="0" borderId="5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49" fontId="0" fillId="0" borderId="5" xfId="0" applyNumberFormat="1" applyFont="1" applyBorder="1" applyAlignment="1">
      <alignment horizontal="center"/>
    </xf>
    <xf numFmtId="20" fontId="0" fillId="0" borderId="8" xfId="0" applyNumberFormat="1" applyFont="1" applyBorder="1"/>
    <xf numFmtId="0" fontId="0" fillId="0" borderId="8" xfId="0" applyFont="1" applyBorder="1"/>
    <xf numFmtId="165" fontId="0" fillId="3" borderId="8" xfId="0" applyNumberFormat="1" applyFont="1" applyFill="1" applyBorder="1"/>
    <xf numFmtId="164" fontId="0" fillId="0" borderId="8" xfId="0" applyNumberFormat="1" applyFont="1" applyBorder="1"/>
    <xf numFmtId="2" fontId="0" fillId="0" borderId="8" xfId="0" applyNumberFormat="1" applyFont="1" applyBorder="1"/>
    <xf numFmtId="49" fontId="0" fillId="0" borderId="8" xfId="0" applyNumberFormat="1" applyFont="1" applyBorder="1" applyAlignment="1">
      <alignment horizontal="center"/>
    </xf>
    <xf numFmtId="165" fontId="0" fillId="2" borderId="6" xfId="0" applyNumberFormat="1" applyFont="1" applyFill="1" applyBorder="1"/>
    <xf numFmtId="20" fontId="0" fillId="2" borderId="5" xfId="0" applyNumberFormat="1" applyFont="1" applyFill="1" applyBorder="1"/>
    <xf numFmtId="49" fontId="0" fillId="0" borderId="8" xfId="0" applyNumberFormat="1" applyFont="1" applyBorder="1"/>
    <xf numFmtId="165" fontId="0" fillId="3" borderId="15" xfId="0" applyNumberFormat="1" applyFont="1" applyFill="1" applyBorder="1"/>
    <xf numFmtId="165" fontId="0" fillId="2" borderId="0" xfId="0" applyNumberFormat="1" applyFont="1" applyFill="1" applyBorder="1"/>
    <xf numFmtId="165" fontId="0" fillId="3" borderId="0" xfId="0" applyNumberFormat="1" applyFont="1" applyFill="1" applyBorder="1"/>
    <xf numFmtId="49" fontId="0" fillId="0" borderId="19" xfId="0" applyNumberFormat="1" applyFont="1" applyBorder="1" applyAlignment="1">
      <alignment horizontal="center"/>
    </xf>
    <xf numFmtId="1" fontId="0" fillId="0" borderId="0" xfId="0" applyNumberFormat="1" applyFont="1" applyBorder="1"/>
    <xf numFmtId="0" fontId="0" fillId="0" borderId="7" xfId="0" applyFont="1" applyBorder="1" applyAlignment="1">
      <alignment horizontal="right"/>
    </xf>
    <xf numFmtId="20" fontId="0" fillId="0" borderId="7" xfId="0" applyNumberFormat="1" applyFont="1" applyBorder="1" applyAlignment="1">
      <alignment horizontal="right"/>
    </xf>
    <xf numFmtId="20" fontId="0" fillId="0" borderId="1" xfId="0" applyNumberFormat="1" applyFont="1" applyBorder="1" applyAlignment="1">
      <alignment horizontal="right"/>
    </xf>
    <xf numFmtId="49" fontId="0" fillId="0" borderId="4" xfId="0" applyNumberFormat="1" applyFont="1" applyBorder="1"/>
    <xf numFmtId="20" fontId="0" fillId="0" borderId="4" xfId="0" applyNumberFormat="1" applyFont="1" applyBorder="1"/>
    <xf numFmtId="0" fontId="0" fillId="0" borderId="4" xfId="0" applyFont="1" applyBorder="1"/>
    <xf numFmtId="1" fontId="0" fillId="0" borderId="4" xfId="0" applyNumberFormat="1" applyFont="1" applyBorder="1"/>
    <xf numFmtId="164" fontId="0" fillId="0" borderId="4" xfId="0" applyNumberFormat="1" applyFont="1" applyBorder="1"/>
    <xf numFmtId="0" fontId="0" fillId="0" borderId="3" xfId="0" applyFont="1" applyBorder="1" applyAlignment="1">
      <alignment horizontal="right"/>
    </xf>
    <xf numFmtId="20" fontId="0" fillId="2" borderId="4" xfId="0" applyNumberFormat="1" applyFont="1" applyFill="1" applyBorder="1"/>
    <xf numFmtId="2" fontId="0" fillId="0" borderId="4" xfId="0" applyNumberFormat="1" applyFont="1" applyBorder="1"/>
    <xf numFmtId="165" fontId="0" fillId="0" borderId="15" xfId="0" applyNumberFormat="1" applyFont="1" applyFill="1" applyBorder="1"/>
    <xf numFmtId="0" fontId="0" fillId="0" borderId="3" xfId="0" applyFont="1" applyBorder="1" applyAlignment="1">
      <alignment horizontal="center"/>
    </xf>
    <xf numFmtId="49" fontId="0" fillId="0" borderId="23" xfId="0" applyNumberFormat="1" applyFont="1" applyBorder="1"/>
    <xf numFmtId="20" fontId="0" fillId="0" borderId="23" xfId="0" applyNumberFormat="1" applyFont="1" applyBorder="1"/>
    <xf numFmtId="0" fontId="0" fillId="0" borderId="23" xfId="0" applyFont="1" applyBorder="1"/>
    <xf numFmtId="165" fontId="0" fillId="3" borderId="24" xfId="0" applyNumberFormat="1" applyFont="1" applyFill="1" applyBorder="1"/>
    <xf numFmtId="164" fontId="0" fillId="0" borderId="23" xfId="0" applyNumberFormat="1" applyFont="1" applyBorder="1"/>
    <xf numFmtId="2" fontId="0" fillId="0" borderId="23" xfId="0" applyNumberFormat="1" applyFont="1" applyBorder="1"/>
    <xf numFmtId="49" fontId="0" fillId="0" borderId="23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0" fontId="0" fillId="0" borderId="3" xfId="0" applyNumberFormat="1" applyFont="1" applyBorder="1" applyAlignment="1">
      <alignment horizontal="right"/>
    </xf>
    <xf numFmtId="49" fontId="0" fillId="0" borderId="25" xfId="0" applyNumberFormat="1" applyBorder="1"/>
    <xf numFmtId="20" fontId="0" fillId="0" borderId="24" xfId="0" applyNumberFormat="1" applyBorder="1"/>
    <xf numFmtId="0" fontId="0" fillId="0" borderId="24" xfId="0" applyBorder="1"/>
    <xf numFmtId="1" fontId="0" fillId="0" borderId="24" xfId="0" applyNumberFormat="1" applyBorder="1"/>
    <xf numFmtId="164" fontId="0" fillId="0" borderId="24" xfId="0" applyNumberFormat="1" applyBorder="1"/>
    <xf numFmtId="0" fontId="0" fillId="0" borderId="26" xfId="0" applyBorder="1" applyAlignment="1">
      <alignment horizontal="center"/>
    </xf>
    <xf numFmtId="49" fontId="0" fillId="0" borderId="12" xfId="0" applyNumberFormat="1" applyBorder="1"/>
    <xf numFmtId="20" fontId="0" fillId="0" borderId="13" xfId="0" applyNumberFormat="1" applyBorder="1"/>
    <xf numFmtId="0" fontId="0" fillId="0" borderId="13" xfId="0" applyBorder="1"/>
    <xf numFmtId="165" fontId="0" fillId="3" borderId="13" xfId="0" applyNumberFormat="1" applyFill="1" applyBorder="1"/>
    <xf numFmtId="2" fontId="0" fillId="0" borderId="13" xfId="0" applyNumberFormat="1" applyBorder="1"/>
    <xf numFmtId="49" fontId="0" fillId="0" borderId="14" xfId="0" applyNumberFormat="1" applyBorder="1" applyAlignment="1">
      <alignment horizontal="center"/>
    </xf>
    <xf numFmtId="20" fontId="0" fillId="0" borderId="5" xfId="0" applyNumberFormat="1" applyFont="1" applyFill="1" applyBorder="1"/>
    <xf numFmtId="0" fontId="0" fillId="0" borderId="5" xfId="0" applyFont="1" applyFill="1" applyBorder="1"/>
    <xf numFmtId="20" fontId="0" fillId="0" borderId="8" xfId="0" applyNumberFormat="1" applyFont="1" applyFill="1" applyBorder="1"/>
    <xf numFmtId="0" fontId="0" fillId="0" borderId="8" xfId="0" applyFont="1" applyFill="1" applyBorder="1"/>
    <xf numFmtId="0" fontId="0" fillId="2" borderId="4" xfId="0" applyFont="1" applyFill="1" applyBorder="1"/>
    <xf numFmtId="0" fontId="0" fillId="0" borderId="3" xfId="0" applyFont="1" applyBorder="1" applyAlignment="1">
      <alignment horizontal="left"/>
    </xf>
    <xf numFmtId="0" fontId="1" fillId="0" borderId="5" xfId="0" applyFont="1" applyBorder="1"/>
    <xf numFmtId="49" fontId="0" fillId="0" borderId="6" xfId="0" applyNumberFormat="1" applyFont="1" applyBorder="1"/>
    <xf numFmtId="20" fontId="0" fillId="0" borderId="6" xfId="0" applyNumberFormat="1" applyFont="1" applyBorder="1"/>
    <xf numFmtId="0" fontId="0" fillId="0" borderId="6" xfId="0" applyFont="1" applyBorder="1"/>
    <xf numFmtId="0" fontId="0" fillId="2" borderId="5" xfId="0" applyFont="1" applyFill="1" applyBorder="1"/>
    <xf numFmtId="49" fontId="0" fillId="0" borderId="3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5" xfId="0" applyFont="1" applyBorder="1" applyAlignment="1">
      <alignment horizontal="center"/>
    </xf>
    <xf numFmtId="2" fontId="0" fillId="0" borderId="24" xfId="0" applyNumberFormat="1" applyBorder="1"/>
    <xf numFmtId="165" fontId="0" fillId="0" borderId="5" xfId="0" applyNumberFormat="1" applyFont="1" applyFill="1" applyBorder="1"/>
    <xf numFmtId="0" fontId="0" fillId="0" borderId="0" xfId="0" applyFont="1" applyFill="1"/>
    <xf numFmtId="0" fontId="0" fillId="0" borderId="0" xfId="0" applyFill="1"/>
    <xf numFmtId="49" fontId="0" fillId="0" borderId="4" xfId="0" applyNumberFormat="1" applyFont="1" applyFill="1" applyBorder="1"/>
    <xf numFmtId="20" fontId="0" fillId="0" borderId="4" xfId="0" applyNumberFormat="1" applyFont="1" applyFill="1" applyBorder="1"/>
    <xf numFmtId="0" fontId="0" fillId="0" borderId="4" xfId="0" applyFont="1" applyFill="1" applyBorder="1"/>
    <xf numFmtId="1" fontId="0" fillId="0" borderId="4" xfId="0" applyNumberFormat="1" applyFont="1" applyFill="1" applyBorder="1"/>
    <xf numFmtId="164" fontId="0" fillId="0" borderId="4" xfId="0" applyNumberFormat="1" applyFont="1" applyFill="1" applyBorder="1"/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/>
    <xf numFmtId="20" fontId="0" fillId="0" borderId="3" xfId="0" applyNumberFormat="1" applyFont="1" applyFill="1" applyBorder="1"/>
    <xf numFmtId="0" fontId="0" fillId="0" borderId="3" xfId="0" applyFont="1" applyFill="1" applyBorder="1"/>
    <xf numFmtId="1" fontId="0" fillId="0" borderId="5" xfId="0" applyNumberFormat="1" applyFont="1" applyFill="1" applyBorder="1"/>
    <xf numFmtId="164" fontId="0" fillId="0" borderId="5" xfId="0" applyNumberFormat="1" applyFont="1" applyFill="1" applyBorder="1"/>
    <xf numFmtId="2" fontId="0" fillId="0" borderId="5" xfId="0" applyNumberFormat="1" applyFont="1" applyFill="1" applyBorder="1"/>
    <xf numFmtId="165" fontId="0" fillId="0" borderId="0" xfId="0" applyNumberFormat="1" applyFont="1" applyFill="1" applyBorder="1"/>
    <xf numFmtId="165" fontId="0" fillId="0" borderId="21" xfId="0" applyNumberFormat="1" applyFont="1" applyFill="1" applyBorder="1"/>
    <xf numFmtId="2" fontId="0" fillId="0" borderId="4" xfId="0" applyNumberFormat="1" applyFont="1" applyFill="1" applyBorder="1"/>
    <xf numFmtId="0" fontId="0" fillId="0" borderId="3" xfId="0" applyFont="1" applyFill="1" applyBorder="1" applyAlignment="1">
      <alignment horizontal="right"/>
    </xf>
    <xf numFmtId="49" fontId="0" fillId="0" borderId="8" xfId="0" applyNumberFormat="1" applyFont="1" applyFill="1" applyBorder="1"/>
    <xf numFmtId="2" fontId="0" fillId="0" borderId="8" xfId="0" applyNumberFormat="1" applyFont="1" applyFill="1" applyBorder="1"/>
    <xf numFmtId="49" fontId="0" fillId="0" borderId="19" xfId="0" applyNumberFormat="1" applyFont="1" applyFill="1" applyBorder="1" applyAlignment="1">
      <alignment horizontal="center"/>
    </xf>
    <xf numFmtId="165" fontId="0" fillId="3" borderId="5" xfId="0" applyNumberFormat="1" applyFont="1" applyFill="1" applyBorder="1"/>
    <xf numFmtId="165" fontId="0" fillId="3" borderId="4" xfId="0" applyNumberFormat="1" applyFont="1" applyFill="1" applyBorder="1"/>
    <xf numFmtId="49" fontId="0" fillId="0" borderId="6" xfId="0" applyNumberFormat="1" applyFont="1" applyBorder="1" applyAlignment="1">
      <alignment horizontal="center"/>
    </xf>
    <xf numFmtId="49" fontId="0" fillId="0" borderId="6" xfId="0" applyNumberFormat="1" applyFont="1" applyFill="1" applyBorder="1"/>
    <xf numFmtId="20" fontId="0" fillId="0" borderId="6" xfId="0" applyNumberFormat="1" applyFont="1" applyFill="1" applyBorder="1"/>
    <xf numFmtId="0" fontId="0" fillId="0" borderId="6" xfId="0" applyFont="1" applyFill="1" applyBorder="1"/>
    <xf numFmtId="165" fontId="0" fillId="0" borderId="13" xfId="0" applyNumberFormat="1" applyFont="1" applyFill="1" applyBorder="1"/>
    <xf numFmtId="2" fontId="0" fillId="0" borderId="6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165" fontId="0" fillId="2" borderId="5" xfId="0" applyNumberFormat="1" applyFont="1" applyFill="1" applyBorder="1"/>
    <xf numFmtId="165" fontId="0" fillId="0" borderId="8" xfId="0" applyNumberFormat="1" applyFont="1" applyFill="1" applyBorder="1"/>
    <xf numFmtId="49" fontId="0" fillId="0" borderId="24" xfId="0" applyNumberFormat="1" applyBorder="1"/>
    <xf numFmtId="0" fontId="0" fillId="0" borderId="24" xfId="0" applyBorder="1" applyAlignment="1">
      <alignment horizontal="center"/>
    </xf>
    <xf numFmtId="49" fontId="0" fillId="0" borderId="13" xfId="0" applyNumberFormat="1" applyBorder="1"/>
    <xf numFmtId="49" fontId="0" fillId="0" borderId="13" xfId="0" applyNumberFormat="1" applyBorder="1" applyAlignment="1">
      <alignment horizontal="center"/>
    </xf>
    <xf numFmtId="49" fontId="0" fillId="0" borderId="5" xfId="0" applyNumberFormat="1" applyBorder="1"/>
    <xf numFmtId="20" fontId="0" fillId="0" borderId="5" xfId="0" applyNumberFormat="1" applyBorder="1"/>
    <xf numFmtId="0" fontId="0" fillId="0" borderId="5" xfId="0" applyBorder="1"/>
    <xf numFmtId="1" fontId="0" fillId="0" borderId="5" xfId="0" applyNumberFormat="1" applyBorder="1"/>
    <xf numFmtId="164" fontId="0" fillId="0" borderId="5" xfId="0" applyNumberFormat="1" applyBorder="1"/>
    <xf numFmtId="49" fontId="0" fillId="0" borderId="23" xfId="0" applyNumberFormat="1" applyBorder="1"/>
    <xf numFmtId="20" fontId="0" fillId="0" borderId="23" xfId="0" applyNumberFormat="1" applyBorder="1"/>
    <xf numFmtId="0" fontId="0" fillId="0" borderId="23" xfId="0" applyBorder="1"/>
    <xf numFmtId="1" fontId="0" fillId="0" borderId="23" xfId="0" applyNumberFormat="1" applyBorder="1"/>
    <xf numFmtId="164" fontId="0" fillId="0" borderId="23" xfId="0" applyNumberFormat="1" applyBorder="1"/>
    <xf numFmtId="20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0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165" fontId="0" fillId="3" borderId="6" xfId="0" applyNumberFormat="1" applyFont="1" applyFill="1" applyBorder="1"/>
    <xf numFmtId="20" fontId="0" fillId="3" borderId="3" xfId="0" applyNumberFormat="1" applyFill="1" applyBorder="1"/>
    <xf numFmtId="0" fontId="0" fillId="3" borderId="3" xfId="0" applyFont="1" applyFill="1" applyBorder="1"/>
    <xf numFmtId="0" fontId="0" fillId="3" borderId="3" xfId="0" applyFill="1" applyBorder="1"/>
    <xf numFmtId="20" fontId="0" fillId="0" borderId="4" xfId="0" applyNumberFormat="1" applyBorder="1"/>
    <xf numFmtId="0" fontId="0" fillId="0" borderId="4" xfId="0" applyBorder="1"/>
    <xf numFmtId="49" fontId="0" fillId="0" borderId="5" xfId="0" applyNumberFormat="1" applyBorder="1" applyAlignment="1">
      <alignment horizontal="center"/>
    </xf>
    <xf numFmtId="20" fontId="0" fillId="0" borderId="6" xfId="0" applyNumberFormat="1" applyBorder="1"/>
    <xf numFmtId="0" fontId="0" fillId="0" borderId="6" xfId="0" applyBorder="1"/>
    <xf numFmtId="0" fontId="0" fillId="0" borderId="3" xfId="0" applyBorder="1" applyAlignment="1">
      <alignment horizontal="right"/>
    </xf>
    <xf numFmtId="165" fontId="0" fillId="3" borderId="13" xfId="0" applyNumberFormat="1" applyFont="1" applyFill="1" applyBorder="1"/>
    <xf numFmtId="2" fontId="0" fillId="0" borderId="13" xfId="0" applyNumberFormat="1" applyFont="1" applyBorder="1"/>
    <xf numFmtId="2" fontId="0" fillId="0" borderId="6" xfId="0" applyNumberFormat="1" applyFont="1" applyBorder="1" applyAlignment="1"/>
    <xf numFmtId="2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6" xfId="0" applyNumberFormat="1" applyFont="1" applyBorder="1"/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ont="1" applyFill="1"/>
    <xf numFmtId="165" fontId="1" fillId="0" borderId="3" xfId="0" applyNumberFormat="1" applyFont="1" applyBorder="1"/>
    <xf numFmtId="165" fontId="0" fillId="0" borderId="4" xfId="0" applyNumberFormat="1" applyFont="1" applyBorder="1"/>
    <xf numFmtId="49" fontId="5" fillId="0" borderId="4" xfId="0" applyNumberFormat="1" applyFont="1" applyBorder="1"/>
    <xf numFmtId="20" fontId="5" fillId="0" borderId="4" xfId="0" applyNumberFormat="1" applyFont="1" applyBorder="1"/>
    <xf numFmtId="0" fontId="5" fillId="0" borderId="4" xfId="0" applyFont="1" applyBorder="1"/>
    <xf numFmtId="165" fontId="5" fillId="0" borderId="4" xfId="0" applyNumberFormat="1" applyFont="1" applyBorder="1"/>
    <xf numFmtId="164" fontId="5" fillId="0" borderId="4" xfId="0" applyNumberFormat="1" applyFont="1" applyBorder="1"/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/>
    <xf numFmtId="20" fontId="5" fillId="0" borderId="5" xfId="0" applyNumberFormat="1" applyFont="1" applyBorder="1"/>
    <xf numFmtId="0" fontId="5" fillId="0" borderId="5" xfId="0" applyFont="1" applyBorder="1"/>
    <xf numFmtId="20" fontId="5" fillId="0" borderId="3" xfId="0" applyNumberFormat="1" applyFont="1" applyBorder="1"/>
    <xf numFmtId="0" fontId="5" fillId="0" borderId="3" xfId="0" applyFont="1" applyBorder="1"/>
    <xf numFmtId="165" fontId="5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right"/>
    </xf>
    <xf numFmtId="49" fontId="0" fillId="0" borderId="3" xfId="0" applyNumberFormat="1" applyFont="1" applyBorder="1"/>
    <xf numFmtId="0" fontId="0" fillId="0" borderId="5" xfId="0" applyFont="1" applyBorder="1" applyAlignment="1">
      <alignment horizontal="left"/>
    </xf>
    <xf numFmtId="20" fontId="0" fillId="0" borderId="1" xfId="0" applyNumberFormat="1" applyFont="1" applyBorder="1"/>
    <xf numFmtId="49" fontId="6" fillId="0" borderId="4" xfId="0" applyNumberFormat="1" applyFont="1" applyBorder="1"/>
    <xf numFmtId="20" fontId="6" fillId="2" borderId="4" xfId="0" applyNumberFormat="1" applyFont="1" applyFill="1" applyBorder="1"/>
    <xf numFmtId="0" fontId="6" fillId="2" borderId="4" xfId="0" applyFont="1" applyFill="1" applyBorder="1"/>
    <xf numFmtId="165" fontId="6" fillId="0" borderId="4" xfId="0" applyNumberFormat="1" applyFont="1" applyBorder="1"/>
    <xf numFmtId="164" fontId="6" fillId="0" borderId="4" xfId="0" applyNumberFormat="1" applyFont="1" applyBorder="1"/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/>
    <xf numFmtId="20" fontId="6" fillId="0" borderId="5" xfId="0" applyNumberFormat="1" applyFont="1" applyFill="1" applyBorder="1"/>
    <xf numFmtId="0" fontId="6" fillId="0" borderId="5" xfId="0" applyFont="1" applyFill="1" applyBorder="1"/>
    <xf numFmtId="20" fontId="6" fillId="0" borderId="3" xfId="0" applyNumberFormat="1" applyFont="1" applyBorder="1"/>
    <xf numFmtId="0" fontId="6" fillId="0" borderId="3" xfId="0" applyFont="1" applyBorder="1"/>
    <xf numFmtId="165" fontId="6" fillId="0" borderId="5" xfId="0" applyNumberFormat="1" applyFont="1" applyBorder="1"/>
    <xf numFmtId="164" fontId="6" fillId="0" borderId="5" xfId="0" applyNumberFormat="1" applyFont="1" applyBorder="1"/>
    <xf numFmtId="49" fontId="6" fillId="0" borderId="5" xfId="0" applyNumberFormat="1" applyFont="1" applyBorder="1" applyAlignment="1">
      <alignment horizontal="center"/>
    </xf>
    <xf numFmtId="49" fontId="6" fillId="0" borderId="8" xfId="0" applyNumberFormat="1" applyFont="1" applyBorder="1"/>
    <xf numFmtId="20" fontId="6" fillId="0" borderId="8" xfId="0" applyNumberFormat="1" applyFont="1" applyFill="1" applyBorder="1"/>
    <xf numFmtId="0" fontId="6" fillId="0" borderId="8" xfId="0" applyFont="1" applyFill="1" applyBorder="1"/>
    <xf numFmtId="165" fontId="6" fillId="0" borderId="8" xfId="0" applyNumberFormat="1" applyFont="1" applyFill="1" applyBorder="1"/>
    <xf numFmtId="2" fontId="6" fillId="0" borderId="5" xfId="0" applyNumberFormat="1" applyFont="1" applyBorder="1"/>
    <xf numFmtId="2" fontId="6" fillId="0" borderId="8" xfId="0" applyNumberFormat="1" applyFont="1" applyBorder="1"/>
    <xf numFmtId="49" fontId="6" fillId="0" borderId="8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7" xfId="0" applyFont="1" applyBorder="1" applyAlignment="1"/>
    <xf numFmtId="0" fontId="0" fillId="0" borderId="2" xfId="0" applyFont="1" applyBorder="1" applyAlignment="1"/>
    <xf numFmtId="20" fontId="0" fillId="0" borderId="1" xfId="0" applyNumberFormat="1" applyFont="1" applyBorder="1" applyAlignment="1"/>
    <xf numFmtId="20" fontId="0" fillId="0" borderId="20" xfId="0" applyNumberFormat="1" applyFont="1" applyBorder="1"/>
    <xf numFmtId="0" fontId="0" fillId="0" borderId="21" xfId="0" applyFont="1" applyBorder="1"/>
    <xf numFmtId="20" fontId="0" fillId="0" borderId="21" xfId="0" applyNumberFormat="1" applyFont="1" applyBorder="1"/>
    <xf numFmtId="0" fontId="0" fillId="0" borderId="22" xfId="0" applyFont="1" applyBorder="1"/>
    <xf numFmtId="20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4" fillId="0" borderId="8" xfId="0" applyNumberFormat="1" applyFont="1" applyBorder="1"/>
    <xf numFmtId="20" fontId="4" fillId="0" borderId="8" xfId="0" applyNumberFormat="1" applyFont="1" applyFill="1" applyBorder="1"/>
    <xf numFmtId="0" fontId="4" fillId="0" borderId="8" xfId="0" applyFont="1" applyFill="1" applyBorder="1"/>
    <xf numFmtId="2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8" xfId="0" applyNumberFormat="1" applyFont="1" applyFill="1" applyBorder="1"/>
    <xf numFmtId="2" fontId="4" fillId="0" borderId="5" xfId="0" applyNumberFormat="1" applyFont="1" applyBorder="1"/>
    <xf numFmtId="2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0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0" fontId="0" fillId="0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0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0" fontId="0" fillId="0" borderId="7" xfId="0" applyNumberFormat="1" applyFont="1" applyFill="1" applyBorder="1" applyAlignment="1">
      <alignment horizontal="center"/>
    </xf>
    <xf numFmtId="20" fontId="0" fillId="0" borderId="2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92FB3-7DDB-45DD-BC54-1FB62906F480}">
  <dimension ref="A1:L54"/>
  <sheetViews>
    <sheetView tabSelected="1" workbookViewId="0">
      <selection activeCell="D32" sqref="D32:H32"/>
    </sheetView>
  </sheetViews>
  <sheetFormatPr defaultRowHeight="15" x14ac:dyDescent="0.25"/>
  <cols>
    <col min="1" max="1" width="10.7109375" customWidth="1"/>
    <col min="2" max="2" width="6.7109375" customWidth="1"/>
    <col min="3" max="3" width="9.28515625" customWidth="1"/>
    <col min="4" max="4" width="6.42578125" customWidth="1"/>
    <col min="5" max="5" width="9.42578125" customWidth="1"/>
    <col min="7" max="7" width="6.28515625" customWidth="1"/>
    <col min="8" max="8" width="10.85546875" customWidth="1"/>
    <col min="9" max="11" width="7.7109375" customWidth="1"/>
    <col min="12" max="12" width="11.7109375" customWidth="1"/>
  </cols>
  <sheetData>
    <row r="1" spans="1:12" ht="23.25" x14ac:dyDescent="0.35">
      <c r="A1" s="1" t="s">
        <v>186</v>
      </c>
    </row>
    <row r="3" spans="1:12" x14ac:dyDescent="0.25">
      <c r="A3" s="2" t="s">
        <v>187</v>
      </c>
    </row>
    <row r="5" spans="1:12" s="6" customFormat="1" x14ac:dyDescent="0.25">
      <c r="A5" s="2" t="s">
        <v>10</v>
      </c>
      <c r="B5" s="2"/>
      <c r="C5" s="2"/>
      <c r="D5" s="2"/>
      <c r="E5" s="2"/>
      <c r="F5" s="5">
        <f>K54</f>
        <v>18.285714285714288</v>
      </c>
    </row>
    <row r="6" spans="1:12" s="6" customFormat="1" x14ac:dyDescent="0.25">
      <c r="A6" s="6" t="s">
        <v>11</v>
      </c>
      <c r="E6" s="7"/>
      <c r="F6" s="7">
        <f>37.5/7</f>
        <v>5.3571428571428568</v>
      </c>
    </row>
    <row r="7" spans="1:12" s="6" customFormat="1" x14ac:dyDescent="0.25">
      <c r="A7" s="2" t="s">
        <v>12</v>
      </c>
      <c r="B7" s="2"/>
      <c r="C7" s="2"/>
      <c r="D7" s="2"/>
      <c r="E7" s="2"/>
      <c r="F7" s="5">
        <f>F5/F6</f>
        <v>3.413333333333334</v>
      </c>
    </row>
    <row r="8" spans="1:12" s="6" customFormat="1" x14ac:dyDescent="0.25">
      <c r="A8" s="2" t="s">
        <v>13</v>
      </c>
      <c r="B8" s="2"/>
      <c r="C8" s="2"/>
      <c r="D8" s="2"/>
      <c r="E8" s="2"/>
      <c r="F8" s="5">
        <f>F7*1.15</f>
        <v>3.925333333333334</v>
      </c>
      <c r="G8" s="8"/>
    </row>
    <row r="10" spans="1:12" x14ac:dyDescent="0.25">
      <c r="A10" s="2" t="s">
        <v>14</v>
      </c>
      <c r="B10" s="2"/>
      <c r="C10" s="2"/>
    </row>
    <row r="11" spans="1:12" x14ac:dyDescent="0.25">
      <c r="A11" s="9" t="s">
        <v>0</v>
      </c>
      <c r="B11" s="9" t="s">
        <v>15</v>
      </c>
      <c r="C11" s="9" t="s">
        <v>2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2</v>
      </c>
      <c r="I11" s="9" t="s">
        <v>16</v>
      </c>
      <c r="J11" s="9" t="s">
        <v>17</v>
      </c>
      <c r="K11" s="9" t="s">
        <v>18</v>
      </c>
      <c r="L11" s="9" t="s">
        <v>5</v>
      </c>
    </row>
    <row r="12" spans="1:12" x14ac:dyDescent="0.25">
      <c r="A12" s="40" t="s">
        <v>21</v>
      </c>
      <c r="B12" s="41">
        <v>0.41666666666666669</v>
      </c>
      <c r="C12" s="42" t="s">
        <v>183</v>
      </c>
      <c r="D12" s="234" t="s">
        <v>28</v>
      </c>
      <c r="E12" s="235"/>
      <c r="F12" s="235"/>
      <c r="G12" s="235"/>
      <c r="H12" s="236"/>
      <c r="I12" s="43"/>
      <c r="J12" s="47"/>
      <c r="K12" s="47"/>
      <c r="L12" s="83" t="s">
        <v>188</v>
      </c>
    </row>
    <row r="13" spans="1:12" x14ac:dyDescent="0.25">
      <c r="A13" s="11"/>
      <c r="B13" s="12"/>
      <c r="C13" s="13"/>
      <c r="D13" s="17"/>
      <c r="E13" s="18" t="s">
        <v>183</v>
      </c>
      <c r="F13" s="18">
        <v>1191</v>
      </c>
      <c r="G13" s="17"/>
      <c r="H13" s="18" t="s">
        <v>160</v>
      </c>
      <c r="I13" s="14"/>
      <c r="J13" s="20"/>
      <c r="K13" s="20"/>
      <c r="L13" s="83"/>
    </row>
    <row r="14" spans="1:12" x14ac:dyDescent="0.25">
      <c r="A14" s="11"/>
      <c r="B14" s="12"/>
      <c r="C14" s="13"/>
      <c r="D14" s="17"/>
      <c r="E14" s="18" t="s">
        <v>160</v>
      </c>
      <c r="F14" s="18">
        <v>1192</v>
      </c>
      <c r="G14" s="17"/>
      <c r="H14" s="18" t="s">
        <v>170</v>
      </c>
      <c r="I14" s="14"/>
      <c r="J14" s="20"/>
      <c r="K14" s="20"/>
      <c r="L14" s="83"/>
    </row>
    <row r="15" spans="1:12" x14ac:dyDescent="0.25">
      <c r="A15" s="11"/>
      <c r="B15" s="12"/>
      <c r="C15" s="13"/>
      <c r="D15" s="17"/>
      <c r="E15" s="18" t="s">
        <v>170</v>
      </c>
      <c r="F15" s="18">
        <v>1197</v>
      </c>
      <c r="G15" s="17"/>
      <c r="H15" s="18" t="s">
        <v>160</v>
      </c>
      <c r="I15" s="14"/>
      <c r="J15" s="20"/>
      <c r="K15" s="20"/>
      <c r="L15" s="83"/>
    </row>
    <row r="16" spans="1:12" x14ac:dyDescent="0.25">
      <c r="A16" s="11"/>
      <c r="B16" s="12"/>
      <c r="C16" s="13"/>
      <c r="D16" s="17"/>
      <c r="E16" s="18" t="s">
        <v>160</v>
      </c>
      <c r="F16" s="18">
        <v>1198</v>
      </c>
      <c r="G16" s="17"/>
      <c r="H16" s="18" t="s">
        <v>183</v>
      </c>
      <c r="I16" s="14"/>
      <c r="J16" s="20"/>
      <c r="K16" s="20"/>
      <c r="L16" s="83"/>
    </row>
    <row r="17" spans="1:12" x14ac:dyDescent="0.25">
      <c r="A17" s="79"/>
      <c r="B17" s="80"/>
      <c r="C17" s="81"/>
      <c r="D17" s="234" t="s">
        <v>28</v>
      </c>
      <c r="E17" s="235"/>
      <c r="F17" s="235"/>
      <c r="G17" s="235"/>
      <c r="H17" s="236"/>
      <c r="I17" s="29">
        <v>0.90625</v>
      </c>
      <c r="J17" s="21">
        <v>11.75</v>
      </c>
      <c r="K17" s="21">
        <f>J17*5/7</f>
        <v>8.3928571428571423</v>
      </c>
      <c r="L17" s="83"/>
    </row>
    <row r="18" spans="1:12" x14ac:dyDescent="0.25">
      <c r="A18" s="40" t="s">
        <v>21</v>
      </c>
      <c r="B18" s="41">
        <v>0.41666666666666669</v>
      </c>
      <c r="C18" s="42" t="s">
        <v>183</v>
      </c>
      <c r="D18" s="234" t="s">
        <v>28</v>
      </c>
      <c r="E18" s="235"/>
      <c r="F18" s="235"/>
      <c r="G18" s="235"/>
      <c r="H18" s="236"/>
      <c r="I18" s="43"/>
      <c r="J18" s="47"/>
      <c r="K18" s="47"/>
      <c r="L18" s="83" t="s">
        <v>9</v>
      </c>
    </row>
    <row r="19" spans="1:12" x14ac:dyDescent="0.25">
      <c r="A19" s="11"/>
      <c r="B19" s="12"/>
      <c r="C19" s="13"/>
      <c r="D19" s="17"/>
      <c r="E19" s="18" t="s">
        <v>183</v>
      </c>
      <c r="F19" s="18">
        <v>1191</v>
      </c>
      <c r="G19" s="17"/>
      <c r="H19" s="18" t="s">
        <v>160</v>
      </c>
      <c r="I19" s="14"/>
      <c r="J19" s="20"/>
      <c r="K19" s="20"/>
      <c r="L19" s="83"/>
    </row>
    <row r="20" spans="1:12" x14ac:dyDescent="0.25">
      <c r="A20" s="11"/>
      <c r="B20" s="12"/>
      <c r="C20" s="13"/>
      <c r="D20" s="17"/>
      <c r="E20" s="18" t="s">
        <v>160</v>
      </c>
      <c r="F20" s="18">
        <v>1192</v>
      </c>
      <c r="G20" s="17"/>
      <c r="H20" s="18" t="s">
        <v>162</v>
      </c>
      <c r="I20" s="14"/>
      <c r="J20" s="20"/>
      <c r="K20" s="20"/>
      <c r="L20" s="83"/>
    </row>
    <row r="21" spans="1:12" x14ac:dyDescent="0.25">
      <c r="A21" s="11"/>
      <c r="B21" s="12"/>
      <c r="C21" s="13"/>
      <c r="D21" s="17"/>
      <c r="E21" s="18" t="s">
        <v>162</v>
      </c>
      <c r="F21" s="18">
        <v>1199</v>
      </c>
      <c r="G21" s="17"/>
      <c r="H21" s="18" t="s">
        <v>160</v>
      </c>
      <c r="I21" s="14"/>
      <c r="J21" s="20"/>
      <c r="K21" s="20"/>
      <c r="L21" s="83"/>
    </row>
    <row r="22" spans="1:12" x14ac:dyDescent="0.25">
      <c r="A22" s="79"/>
      <c r="B22" s="80"/>
      <c r="C22" s="81"/>
      <c r="D22" s="234" t="s">
        <v>40</v>
      </c>
      <c r="E22" s="235"/>
      <c r="F22" s="235"/>
      <c r="G22" s="235"/>
      <c r="H22" s="236"/>
      <c r="I22" s="29">
        <v>0.85416666666666663</v>
      </c>
      <c r="J22" s="21">
        <v>10.5</v>
      </c>
      <c r="K22" s="21">
        <f>J22*1/7</f>
        <v>1.5</v>
      </c>
      <c r="L22" s="83"/>
    </row>
    <row r="23" spans="1:12" x14ac:dyDescent="0.25">
      <c r="A23" s="185">
        <v>1</v>
      </c>
      <c r="B23" s="12">
        <v>0.55208333333333337</v>
      </c>
      <c r="C23" s="13" t="s">
        <v>183</v>
      </c>
      <c r="D23" s="234" t="s">
        <v>28</v>
      </c>
      <c r="E23" s="237"/>
      <c r="F23" s="237"/>
      <c r="G23" s="237"/>
      <c r="H23" s="238"/>
      <c r="I23" s="13"/>
      <c r="J23" s="20"/>
      <c r="K23" s="20"/>
      <c r="L23" s="83" t="s">
        <v>25</v>
      </c>
    </row>
    <row r="24" spans="1:12" x14ac:dyDescent="0.25">
      <c r="A24" s="78"/>
      <c r="B24" s="13"/>
      <c r="C24" s="13"/>
      <c r="D24" s="142"/>
      <c r="E24" s="148" t="s">
        <v>189</v>
      </c>
      <c r="F24" s="186">
        <v>1190</v>
      </c>
      <c r="G24" s="186"/>
      <c r="H24" s="187" t="s">
        <v>162</v>
      </c>
      <c r="I24" s="13"/>
      <c r="J24" s="20"/>
      <c r="K24" s="20"/>
      <c r="L24" s="83"/>
    </row>
    <row r="25" spans="1:12" x14ac:dyDescent="0.25">
      <c r="A25" s="78"/>
      <c r="B25" s="13"/>
      <c r="C25" s="13"/>
      <c r="D25" s="142"/>
      <c r="E25" s="148" t="s">
        <v>162</v>
      </c>
      <c r="F25" s="186" t="s">
        <v>190</v>
      </c>
      <c r="G25" s="186"/>
      <c r="H25" s="187" t="s">
        <v>160</v>
      </c>
      <c r="I25" s="13"/>
      <c r="J25" s="20"/>
      <c r="K25" s="20"/>
      <c r="L25" s="83"/>
    </row>
    <row r="26" spans="1:12" x14ac:dyDescent="0.25">
      <c r="A26" s="78"/>
      <c r="B26" s="13"/>
      <c r="C26" s="13"/>
      <c r="D26" s="17"/>
      <c r="E26" s="18" t="s">
        <v>160</v>
      </c>
      <c r="F26" s="188" t="s">
        <v>191</v>
      </c>
      <c r="G26" s="189"/>
      <c r="H26" s="189" t="s">
        <v>183</v>
      </c>
      <c r="I26" s="13"/>
      <c r="J26" s="20"/>
      <c r="K26" s="20"/>
      <c r="L26" s="83"/>
    </row>
    <row r="27" spans="1:12" ht="15.75" thickBot="1" x14ac:dyDescent="0.3">
      <c r="A27" s="84"/>
      <c r="B27" s="24"/>
      <c r="C27" s="24"/>
      <c r="D27" s="239" t="s">
        <v>28</v>
      </c>
      <c r="E27" s="240"/>
      <c r="F27" s="240"/>
      <c r="G27" s="240"/>
      <c r="H27" s="241"/>
      <c r="I27" s="23">
        <v>0.88541666666666663</v>
      </c>
      <c r="J27" s="27">
        <v>7.75</v>
      </c>
      <c r="K27" s="21">
        <f>J27*1/7</f>
        <v>1.1071428571428572</v>
      </c>
      <c r="L27" s="35"/>
    </row>
    <row r="28" spans="1:12" ht="15.75" thickTop="1" x14ac:dyDescent="0.25">
      <c r="A28" s="40" t="s">
        <v>165</v>
      </c>
      <c r="B28" s="41">
        <v>0.88541666666666663</v>
      </c>
      <c r="C28" s="42" t="s">
        <v>183</v>
      </c>
      <c r="D28" s="234" t="s">
        <v>28</v>
      </c>
      <c r="E28" s="235"/>
      <c r="F28" s="235"/>
      <c r="G28" s="235"/>
      <c r="H28" s="236"/>
      <c r="I28" s="43"/>
      <c r="J28" s="47"/>
      <c r="K28" s="47"/>
      <c r="L28" s="83" t="s">
        <v>192</v>
      </c>
    </row>
    <row r="29" spans="1:12" x14ac:dyDescent="0.25">
      <c r="A29" s="11"/>
      <c r="B29" s="12"/>
      <c r="C29" s="13"/>
      <c r="D29" s="17"/>
      <c r="E29" s="18" t="s">
        <v>183</v>
      </c>
      <c r="F29" s="18">
        <v>1198</v>
      </c>
      <c r="G29" s="17"/>
      <c r="H29" s="18" t="s">
        <v>176</v>
      </c>
      <c r="I29" s="14"/>
      <c r="J29" s="20"/>
      <c r="K29" s="20"/>
      <c r="L29" s="83"/>
    </row>
    <row r="30" spans="1:12" x14ac:dyDescent="0.25">
      <c r="A30" s="11"/>
      <c r="B30" s="12"/>
      <c r="C30" s="13"/>
      <c r="D30" s="17"/>
      <c r="E30" s="18" t="s">
        <v>176</v>
      </c>
      <c r="F30" s="18" t="s">
        <v>163</v>
      </c>
      <c r="G30" s="17"/>
      <c r="H30" s="18" t="s">
        <v>183</v>
      </c>
      <c r="I30" s="14"/>
      <c r="J30" s="20"/>
      <c r="K30" s="20"/>
      <c r="L30" s="83"/>
    </row>
    <row r="31" spans="1:12" x14ac:dyDescent="0.25">
      <c r="A31" s="79"/>
      <c r="B31" s="80"/>
      <c r="C31" s="81"/>
      <c r="D31" s="234" t="s">
        <v>40</v>
      </c>
      <c r="E31" s="235"/>
      <c r="F31" s="235"/>
      <c r="G31" s="235"/>
      <c r="H31" s="236"/>
      <c r="I31" s="29">
        <v>0.95833333333333337</v>
      </c>
      <c r="J31" s="21">
        <v>1.75</v>
      </c>
      <c r="K31" s="21">
        <f>J31*6/7</f>
        <v>1.5</v>
      </c>
      <c r="L31" s="83"/>
    </row>
    <row r="32" spans="1:12" x14ac:dyDescent="0.25">
      <c r="A32" s="190">
        <v>3</v>
      </c>
      <c r="B32" s="30">
        <v>0.15625</v>
      </c>
      <c r="C32" s="82" t="s">
        <v>183</v>
      </c>
      <c r="D32" s="234" t="s">
        <v>41</v>
      </c>
      <c r="E32" s="235"/>
      <c r="F32" s="235"/>
      <c r="G32" s="235"/>
      <c r="H32" s="236"/>
      <c r="I32" s="13"/>
      <c r="J32" s="20"/>
      <c r="K32" s="20"/>
      <c r="L32" s="83" t="s">
        <v>23</v>
      </c>
    </row>
    <row r="33" spans="1:12" x14ac:dyDescent="0.25">
      <c r="A33" s="78"/>
      <c r="B33" s="13"/>
      <c r="C33" s="13"/>
      <c r="D33" s="3"/>
      <c r="E33" s="18" t="s">
        <v>183</v>
      </c>
      <c r="F33" s="4" t="s">
        <v>193</v>
      </c>
      <c r="G33" s="3"/>
      <c r="H33" s="18" t="s">
        <v>194</v>
      </c>
      <c r="I33" s="13"/>
      <c r="J33" s="20"/>
      <c r="K33" s="20"/>
      <c r="L33" s="83"/>
    </row>
    <row r="34" spans="1:12" x14ac:dyDescent="0.25">
      <c r="A34" s="78"/>
      <c r="B34" s="13"/>
      <c r="C34" s="13"/>
      <c r="D34" s="17"/>
      <c r="E34" s="18" t="s">
        <v>194</v>
      </c>
      <c r="F34" s="18" t="s">
        <v>193</v>
      </c>
      <c r="G34" s="17"/>
      <c r="H34" s="18" t="s">
        <v>164</v>
      </c>
      <c r="I34" s="13"/>
      <c r="J34" s="20"/>
      <c r="K34" s="20"/>
      <c r="L34" s="83"/>
    </row>
    <row r="35" spans="1:12" x14ac:dyDescent="0.25">
      <c r="A35" s="78"/>
      <c r="B35" s="13"/>
      <c r="C35" s="13"/>
      <c r="D35" s="142"/>
      <c r="E35" s="18" t="s">
        <v>164</v>
      </c>
      <c r="F35" s="18">
        <v>1189</v>
      </c>
      <c r="G35" s="17"/>
      <c r="H35" s="18" t="s">
        <v>170</v>
      </c>
      <c r="I35" s="13"/>
      <c r="J35" s="20"/>
      <c r="K35" s="20"/>
      <c r="L35" s="83"/>
    </row>
    <row r="36" spans="1:12" x14ac:dyDescent="0.25">
      <c r="A36" s="78"/>
      <c r="B36" s="13"/>
      <c r="C36" s="13"/>
      <c r="D36" s="234" t="s">
        <v>171</v>
      </c>
      <c r="E36" s="237"/>
      <c r="F36" s="237"/>
      <c r="G36" s="237"/>
      <c r="H36" s="238"/>
      <c r="I36" s="13"/>
      <c r="J36" s="20"/>
      <c r="K36" s="20"/>
      <c r="L36" s="83"/>
    </row>
    <row r="37" spans="1:12" x14ac:dyDescent="0.25">
      <c r="A37" s="78"/>
      <c r="B37" s="13"/>
      <c r="C37" s="13"/>
      <c r="D37" s="142"/>
      <c r="E37" s="143" t="s">
        <v>170</v>
      </c>
      <c r="F37" s="143" t="s">
        <v>193</v>
      </c>
      <c r="G37" s="143"/>
      <c r="H37" s="144" t="s">
        <v>176</v>
      </c>
      <c r="I37" s="13"/>
      <c r="J37" s="20"/>
      <c r="K37" s="20"/>
      <c r="L37" s="83"/>
    </row>
    <row r="38" spans="1:12" x14ac:dyDescent="0.25">
      <c r="A38" s="78"/>
      <c r="B38" s="13"/>
      <c r="C38" s="13"/>
      <c r="D38" s="17"/>
      <c r="E38" s="18" t="s">
        <v>176</v>
      </c>
      <c r="F38" s="18">
        <v>1191</v>
      </c>
      <c r="G38" s="17"/>
      <c r="H38" s="18" t="s">
        <v>183</v>
      </c>
      <c r="I38" s="13"/>
      <c r="J38" s="20"/>
      <c r="K38" s="20"/>
      <c r="L38" s="83"/>
    </row>
    <row r="39" spans="1:12" ht="15.75" thickBot="1" x14ac:dyDescent="0.3">
      <c r="A39" s="84"/>
      <c r="B39" s="24"/>
      <c r="C39" s="24"/>
      <c r="D39" s="239" t="s">
        <v>28</v>
      </c>
      <c r="E39" s="240"/>
      <c r="F39" s="240"/>
      <c r="G39" s="240"/>
      <c r="H39" s="241"/>
      <c r="I39" s="23">
        <v>0.4375</v>
      </c>
      <c r="J39" s="27">
        <v>6.75</v>
      </c>
      <c r="K39" s="27">
        <f>J39*4/7</f>
        <v>3.8571428571428572</v>
      </c>
      <c r="L39" s="35"/>
    </row>
    <row r="40" spans="1:12" ht="15.75" thickTop="1" x14ac:dyDescent="0.25">
      <c r="A40" s="190">
        <v>3</v>
      </c>
      <c r="B40" s="30">
        <v>0.15625</v>
      </c>
      <c r="C40" s="82" t="s">
        <v>183</v>
      </c>
      <c r="D40" s="234" t="s">
        <v>41</v>
      </c>
      <c r="E40" s="235"/>
      <c r="F40" s="235"/>
      <c r="G40" s="235"/>
      <c r="H40" s="236"/>
      <c r="I40" s="13"/>
      <c r="J40" s="20"/>
      <c r="K40" s="20"/>
      <c r="L40" s="83" t="s">
        <v>26</v>
      </c>
    </row>
    <row r="41" spans="1:12" x14ac:dyDescent="0.25">
      <c r="A41" s="78"/>
      <c r="B41" s="13"/>
      <c r="C41" s="13"/>
      <c r="D41" s="3"/>
      <c r="E41" s="18" t="s">
        <v>183</v>
      </c>
      <c r="F41" s="4" t="s">
        <v>193</v>
      </c>
      <c r="G41" s="3"/>
      <c r="H41" s="18" t="s">
        <v>194</v>
      </c>
      <c r="I41" s="13"/>
      <c r="J41" s="20"/>
      <c r="K41" s="20"/>
      <c r="L41" s="83"/>
    </row>
    <row r="42" spans="1:12" x14ac:dyDescent="0.25">
      <c r="A42" s="78"/>
      <c r="B42" s="13"/>
      <c r="C42" s="13"/>
      <c r="D42" s="17"/>
      <c r="E42" s="18" t="s">
        <v>194</v>
      </c>
      <c r="F42" s="18" t="s">
        <v>193</v>
      </c>
      <c r="G42" s="17"/>
      <c r="H42" s="18" t="s">
        <v>164</v>
      </c>
      <c r="I42" s="13"/>
      <c r="J42" s="20"/>
      <c r="K42" s="20"/>
      <c r="L42" s="83"/>
    </row>
    <row r="43" spans="1:12" x14ac:dyDescent="0.25">
      <c r="A43" s="78"/>
      <c r="B43" s="13"/>
      <c r="C43" s="13"/>
      <c r="D43" s="142"/>
      <c r="E43" s="18" t="s">
        <v>164</v>
      </c>
      <c r="F43" s="18">
        <v>1189</v>
      </c>
      <c r="G43" s="17"/>
      <c r="H43" s="18" t="s">
        <v>183</v>
      </c>
      <c r="I43" s="13"/>
      <c r="J43" s="20"/>
      <c r="K43" s="20"/>
      <c r="L43" s="83"/>
    </row>
    <row r="44" spans="1:12" ht="15.75" thickBot="1" x14ac:dyDescent="0.3">
      <c r="A44" s="84"/>
      <c r="B44" s="24"/>
      <c r="C44" s="24"/>
      <c r="D44" s="239" t="s">
        <v>28</v>
      </c>
      <c r="E44" s="240"/>
      <c r="F44" s="240"/>
      <c r="G44" s="240"/>
      <c r="H44" s="241"/>
      <c r="I44" s="23">
        <v>0.36458333333333331</v>
      </c>
      <c r="J44" s="27">
        <v>6.75</v>
      </c>
      <c r="K44" s="27">
        <f>J44*1/7</f>
        <v>0.9642857142857143</v>
      </c>
      <c r="L44" s="35"/>
    </row>
    <row r="45" spans="1:12" ht="15.75" thickTop="1" x14ac:dyDescent="0.25">
      <c r="A45" s="190">
        <v>3</v>
      </c>
      <c r="B45" s="30">
        <v>0.15625</v>
      </c>
      <c r="C45" s="82" t="s">
        <v>183</v>
      </c>
      <c r="D45" s="234" t="s">
        <v>41</v>
      </c>
      <c r="E45" s="235"/>
      <c r="F45" s="235"/>
      <c r="G45" s="235"/>
      <c r="H45" s="236"/>
      <c r="I45" s="13"/>
      <c r="J45" s="20"/>
      <c r="K45" s="20"/>
      <c r="L45" s="83" t="s">
        <v>9</v>
      </c>
    </row>
    <row r="46" spans="1:12" x14ac:dyDescent="0.25">
      <c r="A46" s="78"/>
      <c r="B46" s="13"/>
      <c r="C46" s="13"/>
      <c r="D46" s="3"/>
      <c r="E46" s="18" t="s">
        <v>183</v>
      </c>
      <c r="F46" s="4" t="s">
        <v>193</v>
      </c>
      <c r="G46" s="3"/>
      <c r="H46" s="18" t="s">
        <v>176</v>
      </c>
      <c r="I46" s="13"/>
      <c r="J46" s="20"/>
      <c r="K46" s="20"/>
      <c r="L46" s="83"/>
    </row>
    <row r="47" spans="1:12" x14ac:dyDescent="0.25">
      <c r="A47" s="78"/>
      <c r="B47" s="13"/>
      <c r="C47" s="13"/>
      <c r="D47" s="17"/>
      <c r="E47" s="18" t="s">
        <v>176</v>
      </c>
      <c r="F47" s="18">
        <v>1187</v>
      </c>
      <c r="G47" s="17"/>
      <c r="H47" s="18" t="s">
        <v>195</v>
      </c>
      <c r="I47" s="13"/>
      <c r="J47" s="20"/>
      <c r="K47" s="20"/>
      <c r="L47" s="83"/>
    </row>
    <row r="48" spans="1:12" x14ac:dyDescent="0.25">
      <c r="A48" s="78"/>
      <c r="B48" s="13"/>
      <c r="C48" s="13"/>
      <c r="D48" s="234" t="s">
        <v>171</v>
      </c>
      <c r="E48" s="237"/>
      <c r="F48" s="237"/>
      <c r="G48" s="237"/>
      <c r="H48" s="238"/>
      <c r="I48" s="13"/>
      <c r="J48" s="20"/>
      <c r="K48" s="20"/>
      <c r="L48" s="83"/>
    </row>
    <row r="49" spans="1:12" x14ac:dyDescent="0.25">
      <c r="A49" s="78"/>
      <c r="B49" s="13"/>
      <c r="C49" s="13"/>
      <c r="D49" s="191"/>
      <c r="E49" s="18" t="s">
        <v>195</v>
      </c>
      <c r="F49" s="18" t="s">
        <v>193</v>
      </c>
      <c r="G49" s="17"/>
      <c r="H49" s="18" t="s">
        <v>176</v>
      </c>
      <c r="I49" s="13"/>
      <c r="J49" s="20"/>
      <c r="K49" s="20"/>
      <c r="L49" s="83"/>
    </row>
    <row r="50" spans="1:12" x14ac:dyDescent="0.25">
      <c r="A50" s="78"/>
      <c r="B50" s="13"/>
      <c r="C50" s="13"/>
      <c r="D50" s="142"/>
      <c r="E50" s="18" t="s">
        <v>176</v>
      </c>
      <c r="F50" s="18">
        <v>1191</v>
      </c>
      <c r="G50" s="17"/>
      <c r="H50" s="17">
        <v>0.4375</v>
      </c>
      <c r="I50" s="13"/>
      <c r="J50" s="20"/>
      <c r="K50" s="20"/>
      <c r="L50" s="83"/>
    </row>
    <row r="51" spans="1:12" ht="15.75" thickBot="1" x14ac:dyDescent="0.3">
      <c r="A51" s="84"/>
      <c r="B51" s="24"/>
      <c r="C51" s="24"/>
      <c r="D51" s="239" t="s">
        <v>28</v>
      </c>
      <c r="E51" s="240"/>
      <c r="F51" s="240"/>
      <c r="G51" s="240"/>
      <c r="H51" s="241"/>
      <c r="I51" s="23">
        <v>0.36458333333333331</v>
      </c>
      <c r="J51" s="27">
        <v>6.75</v>
      </c>
      <c r="K51" s="27">
        <f>J51*1/7</f>
        <v>0.9642857142857143</v>
      </c>
      <c r="L51" s="35"/>
    </row>
    <row r="52" spans="1:12" ht="15.75" thickTop="1" x14ac:dyDescent="0.25">
      <c r="A52" s="60"/>
      <c r="B52" s="61"/>
      <c r="C52" s="62"/>
      <c r="D52" s="61"/>
      <c r="E52" s="62"/>
      <c r="F52" s="62"/>
      <c r="G52" s="61"/>
      <c r="H52" s="62"/>
      <c r="I52" s="63"/>
      <c r="J52" s="86"/>
      <c r="K52" s="86"/>
      <c r="L52" s="65"/>
    </row>
    <row r="53" spans="1:12" x14ac:dyDescent="0.25">
      <c r="A53" s="66"/>
      <c r="B53" s="67"/>
      <c r="C53" s="68"/>
      <c r="D53" s="242"/>
      <c r="E53" s="243"/>
      <c r="F53" s="243"/>
      <c r="G53" s="243"/>
      <c r="H53" s="243"/>
      <c r="I53" s="69"/>
      <c r="J53" s="70"/>
      <c r="K53" s="70"/>
      <c r="L53" s="71"/>
    </row>
    <row r="54" spans="1:12" x14ac:dyDescent="0.25">
      <c r="J54" s="10" t="s">
        <v>20</v>
      </c>
      <c r="K54" s="5">
        <f>SUM(K12:K53)</f>
        <v>18.285714285714288</v>
      </c>
      <c r="L54">
        <f>K54*7</f>
        <v>128.00000000000003</v>
      </c>
    </row>
  </sheetData>
  <sheetProtection algorithmName="SHA-512" hashValue="phMwCMc7tJtgi28uWlOFK5Lg4XMciKTORkspPg7Xbu6JE++/fjUIgyNvawYo4/PouZv9BJwPXOYgPRJTjIs8Tg==" saltValue="h11CnW6EAPFKdke+rGhYzA==" spinCount="100000" sheet="1" objects="1" scenarios="1" selectLockedCells="1" selectUnlockedCells="1"/>
  <mergeCells count="17">
    <mergeCell ref="D53:H53"/>
    <mergeCell ref="D44:H44"/>
    <mergeCell ref="D45:H45"/>
    <mergeCell ref="D48:H48"/>
    <mergeCell ref="D51:H51"/>
    <mergeCell ref="D40:H40"/>
    <mergeCell ref="D12:H12"/>
    <mergeCell ref="D17:H17"/>
    <mergeCell ref="D18:H18"/>
    <mergeCell ref="D22:H22"/>
    <mergeCell ref="D23:H23"/>
    <mergeCell ref="D27:H27"/>
    <mergeCell ref="D28:H28"/>
    <mergeCell ref="D31:H31"/>
    <mergeCell ref="D32:H32"/>
    <mergeCell ref="D36:H36"/>
    <mergeCell ref="D39:H39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D2AE-E866-4FD6-9605-8B509A6AC1FC}">
  <dimension ref="A1:L41"/>
  <sheetViews>
    <sheetView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10.7109375" customWidth="1"/>
    <col min="2" max="2" width="6.7109375" customWidth="1"/>
    <col min="3" max="3" width="8.28515625" customWidth="1"/>
    <col min="4" max="4" width="6.42578125" customWidth="1"/>
    <col min="5" max="5" width="9.42578125" customWidth="1"/>
    <col min="6" max="6" width="11.28515625" bestFit="1" customWidth="1"/>
    <col min="7" max="7" width="6.28515625" customWidth="1"/>
    <col min="8" max="8" width="9.7109375" customWidth="1"/>
    <col min="9" max="11" width="7.7109375" customWidth="1"/>
    <col min="12" max="12" width="11.7109375" customWidth="1"/>
  </cols>
  <sheetData>
    <row r="1" spans="1:12" ht="23.25" x14ac:dyDescent="0.35">
      <c r="A1" s="1" t="s">
        <v>126</v>
      </c>
    </row>
    <row r="3" spans="1:12" x14ac:dyDescent="0.25">
      <c r="A3" s="2" t="s">
        <v>10</v>
      </c>
      <c r="B3" s="2"/>
      <c r="C3" s="2"/>
      <c r="D3" s="2"/>
      <c r="E3" s="2"/>
      <c r="F3" s="5">
        <f>K41</f>
        <v>12.142857142857144</v>
      </c>
      <c r="G3" s="6"/>
      <c r="H3" s="6"/>
      <c r="I3" s="88"/>
      <c r="J3" s="88"/>
      <c r="K3" s="88"/>
      <c r="L3" s="88"/>
    </row>
    <row r="4" spans="1:12" x14ac:dyDescent="0.25">
      <c r="A4" s="6" t="s">
        <v>52</v>
      </c>
      <c r="B4" s="6"/>
      <c r="C4" s="6"/>
      <c r="D4" s="6"/>
      <c r="E4" s="7"/>
      <c r="F4" s="7">
        <f>37.5/7</f>
        <v>5.3571428571428568</v>
      </c>
      <c r="G4" s="6"/>
      <c r="H4" s="6"/>
      <c r="I4" s="88"/>
      <c r="J4" s="88"/>
      <c r="K4" s="88"/>
      <c r="L4" s="88"/>
    </row>
    <row r="5" spans="1:12" s="6" customFormat="1" x14ac:dyDescent="0.25">
      <c r="A5" s="2" t="s">
        <v>53</v>
      </c>
      <c r="B5" s="2"/>
      <c r="C5" s="2"/>
      <c r="D5" s="2"/>
      <c r="E5" s="2"/>
      <c r="F5" s="5">
        <f>F3/F4</f>
        <v>2.2666666666666671</v>
      </c>
      <c r="I5" s="88"/>
      <c r="J5" s="88"/>
      <c r="K5" s="88"/>
      <c r="L5" s="88"/>
    </row>
    <row r="6" spans="1:12" s="6" customFormat="1" x14ac:dyDescent="0.25">
      <c r="A6" s="2" t="s">
        <v>54</v>
      </c>
      <c r="B6" s="2"/>
      <c r="C6" s="2"/>
      <c r="D6" s="2"/>
      <c r="E6" s="2"/>
      <c r="F6" s="5">
        <f>F5*1.15</f>
        <v>2.6066666666666669</v>
      </c>
      <c r="G6" s="8"/>
    </row>
    <row r="7" spans="1:12" s="6" customForma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s="6" customFormat="1" x14ac:dyDescent="0.25">
      <c r="A8" s="2" t="s">
        <v>14</v>
      </c>
      <c r="B8" s="2"/>
      <c r="C8" s="2"/>
      <c r="D8"/>
      <c r="E8"/>
      <c r="F8"/>
      <c r="G8"/>
      <c r="H8"/>
      <c r="I8"/>
      <c r="J8"/>
      <c r="K8"/>
      <c r="L8"/>
    </row>
    <row r="9" spans="1:12" x14ac:dyDescent="0.25">
      <c r="A9" s="9" t="s">
        <v>0</v>
      </c>
      <c r="B9" s="9" t="s">
        <v>15</v>
      </c>
      <c r="C9" s="9" t="s">
        <v>2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2</v>
      </c>
      <c r="I9" s="9" t="s">
        <v>16</v>
      </c>
      <c r="J9" s="9" t="s">
        <v>17</v>
      </c>
      <c r="K9" s="9" t="s">
        <v>18</v>
      </c>
      <c r="L9" s="9" t="s">
        <v>5</v>
      </c>
    </row>
    <row r="10" spans="1:12" x14ac:dyDescent="0.25">
      <c r="A10" s="125" t="s">
        <v>84</v>
      </c>
      <c r="B10" s="126">
        <v>0.29166666666666669</v>
      </c>
      <c r="C10" s="127" t="s">
        <v>7</v>
      </c>
      <c r="D10" s="234" t="s">
        <v>127</v>
      </c>
      <c r="E10" s="235"/>
      <c r="F10" s="235"/>
      <c r="G10" s="235"/>
      <c r="H10" s="236"/>
      <c r="I10" s="128"/>
      <c r="J10" s="129"/>
      <c r="K10" s="129"/>
      <c r="L10" s="22" t="s">
        <v>42</v>
      </c>
    </row>
    <row r="11" spans="1:12" x14ac:dyDescent="0.25">
      <c r="A11" s="125"/>
      <c r="B11" s="126"/>
      <c r="C11" s="127"/>
      <c r="D11" s="234" t="s">
        <v>28</v>
      </c>
      <c r="E11" s="235"/>
      <c r="F11" s="235"/>
      <c r="G11" s="235"/>
      <c r="H11" s="236"/>
      <c r="I11" s="128"/>
      <c r="J11" s="129"/>
      <c r="K11" s="129"/>
      <c r="L11" s="22" t="s">
        <v>42</v>
      </c>
    </row>
    <row r="12" spans="1:12" x14ac:dyDescent="0.25">
      <c r="A12" s="125"/>
      <c r="B12" s="126"/>
      <c r="C12" s="127"/>
      <c r="D12" s="3">
        <v>0.3527777777777778</v>
      </c>
      <c r="E12" s="18" t="s">
        <v>7</v>
      </c>
      <c r="F12" s="4">
        <v>26205</v>
      </c>
      <c r="G12" s="3">
        <v>0.37152777777777773</v>
      </c>
      <c r="H12" s="18" t="s">
        <v>33</v>
      </c>
      <c r="I12" s="128"/>
      <c r="J12" s="129"/>
      <c r="K12" s="129"/>
      <c r="L12" s="22" t="s">
        <v>42</v>
      </c>
    </row>
    <row r="13" spans="1:12" x14ac:dyDescent="0.25">
      <c r="A13" s="125"/>
      <c r="B13" s="126"/>
      <c r="C13" s="127"/>
      <c r="D13" s="17">
        <v>0.375</v>
      </c>
      <c r="E13" s="18" t="s">
        <v>33</v>
      </c>
      <c r="F13" s="18">
        <v>26204</v>
      </c>
      <c r="G13" s="17">
        <v>0.39374999999999999</v>
      </c>
      <c r="H13" s="18" t="s">
        <v>7</v>
      </c>
      <c r="I13" s="128"/>
      <c r="J13" s="129"/>
      <c r="K13" s="129"/>
      <c r="L13" s="22" t="s">
        <v>42</v>
      </c>
    </row>
    <row r="14" spans="1:12" x14ac:dyDescent="0.25">
      <c r="A14" s="125"/>
      <c r="B14" s="126"/>
      <c r="C14" s="127"/>
      <c r="D14" s="17">
        <v>0.43611111111111112</v>
      </c>
      <c r="E14" s="18" t="s">
        <v>7</v>
      </c>
      <c r="F14" s="18">
        <v>26207</v>
      </c>
      <c r="G14" s="17">
        <v>0.4548611111111111</v>
      </c>
      <c r="H14" s="18" t="s">
        <v>33</v>
      </c>
      <c r="I14" s="128"/>
      <c r="J14" s="129"/>
      <c r="K14" s="129"/>
      <c r="L14" s="22" t="s">
        <v>42</v>
      </c>
    </row>
    <row r="15" spans="1:12" x14ac:dyDescent="0.25">
      <c r="A15" s="125"/>
      <c r="B15" s="126"/>
      <c r="C15" s="127"/>
      <c r="D15" s="17">
        <v>0.45833333333333331</v>
      </c>
      <c r="E15" s="18" t="s">
        <v>33</v>
      </c>
      <c r="F15" s="18">
        <v>26206</v>
      </c>
      <c r="G15" s="17">
        <v>0.4770833333333333</v>
      </c>
      <c r="H15" s="18" t="s">
        <v>7</v>
      </c>
      <c r="I15" s="128"/>
      <c r="J15" s="129"/>
      <c r="K15" s="129"/>
      <c r="L15" s="22" t="s">
        <v>42</v>
      </c>
    </row>
    <row r="16" spans="1:12" x14ac:dyDescent="0.25">
      <c r="A16" s="125"/>
      <c r="B16" s="126"/>
      <c r="C16" s="127"/>
      <c r="D16" s="17">
        <v>0.51944444444444449</v>
      </c>
      <c r="E16" s="18" t="s">
        <v>7</v>
      </c>
      <c r="F16" s="18">
        <v>26209</v>
      </c>
      <c r="G16" s="17">
        <v>0.53819444444444442</v>
      </c>
      <c r="H16" s="18" t="s">
        <v>33</v>
      </c>
      <c r="I16" s="128"/>
      <c r="J16" s="129"/>
      <c r="K16" s="129"/>
      <c r="L16" s="22" t="s">
        <v>42</v>
      </c>
    </row>
    <row r="17" spans="1:12" x14ac:dyDescent="0.25">
      <c r="A17" s="125"/>
      <c r="B17" s="126"/>
      <c r="C17" s="127"/>
      <c r="D17" s="17">
        <v>0.54166666666666663</v>
      </c>
      <c r="E17" s="18" t="s">
        <v>33</v>
      </c>
      <c r="F17" s="18">
        <v>26208</v>
      </c>
      <c r="G17" s="17">
        <v>0.56041666666666667</v>
      </c>
      <c r="H17" s="18" t="s">
        <v>7</v>
      </c>
      <c r="I17" s="128"/>
      <c r="J17" s="129"/>
      <c r="K17" s="129"/>
      <c r="L17" s="22" t="s">
        <v>42</v>
      </c>
    </row>
    <row r="18" spans="1:12" x14ac:dyDescent="0.25">
      <c r="A18" s="125"/>
      <c r="B18" s="126"/>
      <c r="C18" s="127"/>
      <c r="D18" s="17">
        <v>0.60277777777777775</v>
      </c>
      <c r="E18" s="18" t="s">
        <v>7</v>
      </c>
      <c r="F18" s="18">
        <v>26211</v>
      </c>
      <c r="G18" s="17">
        <v>0.62152777777777779</v>
      </c>
      <c r="H18" s="18" t="s">
        <v>33</v>
      </c>
      <c r="I18" s="128"/>
      <c r="J18" s="129"/>
      <c r="K18" s="129"/>
      <c r="L18" s="22" t="s">
        <v>42</v>
      </c>
    </row>
    <row r="19" spans="1:12" x14ac:dyDescent="0.25">
      <c r="A19" s="125"/>
      <c r="B19" s="126"/>
      <c r="C19" s="127"/>
      <c r="D19" s="17">
        <v>0.625</v>
      </c>
      <c r="E19" s="18" t="s">
        <v>33</v>
      </c>
      <c r="F19" s="18">
        <v>26212</v>
      </c>
      <c r="G19" s="17">
        <v>0.64374999999999993</v>
      </c>
      <c r="H19" s="18" t="s">
        <v>7</v>
      </c>
      <c r="I19" s="128"/>
      <c r="J19" s="129"/>
      <c r="K19" s="129"/>
      <c r="L19" s="22" t="s">
        <v>42</v>
      </c>
    </row>
    <row r="20" spans="1:12" x14ac:dyDescent="0.25">
      <c r="A20" s="125"/>
      <c r="B20" s="126"/>
      <c r="C20" s="127"/>
      <c r="D20" s="3">
        <v>0.68611111111111101</v>
      </c>
      <c r="E20" s="18" t="s">
        <v>7</v>
      </c>
      <c r="F20" s="4">
        <v>26213</v>
      </c>
      <c r="G20" s="3">
        <v>0.70486111111111116</v>
      </c>
      <c r="H20" s="18" t="s">
        <v>33</v>
      </c>
      <c r="I20" s="128"/>
      <c r="J20" s="129"/>
      <c r="K20" s="129"/>
      <c r="L20" s="22" t="s">
        <v>42</v>
      </c>
    </row>
    <row r="21" spans="1:12" x14ac:dyDescent="0.25">
      <c r="A21" s="125"/>
      <c r="B21" s="126"/>
      <c r="C21" s="127"/>
      <c r="D21" s="3">
        <v>0.70833333333333337</v>
      </c>
      <c r="E21" s="18" t="s">
        <v>33</v>
      </c>
      <c r="F21" s="4">
        <v>26214</v>
      </c>
      <c r="G21" s="3">
        <v>0.7270833333333333</v>
      </c>
      <c r="H21" s="18" t="s">
        <v>7</v>
      </c>
      <c r="I21" s="128"/>
      <c r="J21" s="129"/>
      <c r="K21" s="129"/>
      <c r="L21" s="22" t="s">
        <v>42</v>
      </c>
    </row>
    <row r="22" spans="1:12" x14ac:dyDescent="0.25">
      <c r="A22" s="125"/>
      <c r="B22" s="126"/>
      <c r="C22" s="127"/>
      <c r="D22" s="234" t="s">
        <v>28</v>
      </c>
      <c r="E22" s="235"/>
      <c r="F22" s="235"/>
      <c r="G22" s="235"/>
      <c r="H22" s="236"/>
      <c r="I22" s="128"/>
      <c r="J22" s="129"/>
      <c r="K22" s="129"/>
      <c r="L22" s="22" t="s">
        <v>42</v>
      </c>
    </row>
    <row r="23" spans="1:12" ht="15.75" thickBot="1" x14ac:dyDescent="0.3">
      <c r="A23" s="31"/>
      <c r="B23" s="23"/>
      <c r="C23" s="24"/>
      <c r="D23" s="239" t="s">
        <v>128</v>
      </c>
      <c r="E23" s="240"/>
      <c r="F23" s="240"/>
      <c r="G23" s="240"/>
      <c r="H23" s="241"/>
      <c r="I23" s="25">
        <v>0.79166666666666663</v>
      </c>
      <c r="J23" s="26">
        <v>12</v>
      </c>
      <c r="K23" s="27">
        <f>J23*6/7</f>
        <v>10.285714285714286</v>
      </c>
      <c r="L23" s="28" t="s">
        <v>42</v>
      </c>
    </row>
    <row r="24" spans="1:12" ht="15.75" thickTop="1" x14ac:dyDescent="0.25">
      <c r="A24" s="130" t="s">
        <v>106</v>
      </c>
      <c r="B24" s="131">
        <v>0.30208333333333331</v>
      </c>
      <c r="C24" s="132" t="s">
        <v>7</v>
      </c>
      <c r="D24" s="275" t="s">
        <v>127</v>
      </c>
      <c r="E24" s="276"/>
      <c r="F24" s="276"/>
      <c r="G24" s="276"/>
      <c r="H24" s="277"/>
      <c r="I24" s="133"/>
      <c r="J24" s="134"/>
      <c r="K24" s="134"/>
      <c r="L24" s="56" t="s">
        <v>9</v>
      </c>
    </row>
    <row r="25" spans="1:12" x14ac:dyDescent="0.25">
      <c r="A25" s="125"/>
      <c r="B25" s="126"/>
      <c r="C25" s="127"/>
      <c r="D25" s="234" t="s">
        <v>28</v>
      </c>
      <c r="E25" s="235"/>
      <c r="F25" s="235"/>
      <c r="G25" s="235"/>
      <c r="H25" s="236"/>
      <c r="I25" s="128"/>
      <c r="J25" s="129"/>
      <c r="K25" s="129"/>
      <c r="L25" s="22" t="s">
        <v>9</v>
      </c>
    </row>
    <row r="26" spans="1:12" x14ac:dyDescent="0.25">
      <c r="A26" s="125"/>
      <c r="B26" s="126"/>
      <c r="C26" s="127"/>
      <c r="D26" s="3">
        <v>0.3527777777777778</v>
      </c>
      <c r="E26" s="18" t="s">
        <v>7</v>
      </c>
      <c r="F26" s="4">
        <v>26205</v>
      </c>
      <c r="G26" s="3">
        <v>0.37152777777777773</v>
      </c>
      <c r="H26" s="18" t="s">
        <v>33</v>
      </c>
      <c r="I26" s="128"/>
      <c r="J26" s="129"/>
      <c r="K26" s="129"/>
      <c r="L26" s="22" t="s">
        <v>9</v>
      </c>
    </row>
    <row r="27" spans="1:12" x14ac:dyDescent="0.25">
      <c r="A27" s="125"/>
      <c r="B27" s="126"/>
      <c r="C27" s="127"/>
      <c r="D27" s="17">
        <v>0.375</v>
      </c>
      <c r="E27" s="18" t="s">
        <v>33</v>
      </c>
      <c r="F27" s="18">
        <v>26204</v>
      </c>
      <c r="G27" s="17">
        <v>0.39374999999999999</v>
      </c>
      <c r="H27" s="18" t="s">
        <v>7</v>
      </c>
      <c r="I27" s="128"/>
      <c r="J27" s="129"/>
      <c r="K27" s="129"/>
      <c r="L27" s="22" t="s">
        <v>9</v>
      </c>
    </row>
    <row r="28" spans="1:12" x14ac:dyDescent="0.25">
      <c r="A28" s="125"/>
      <c r="B28" s="126"/>
      <c r="C28" s="127"/>
      <c r="D28" s="17">
        <v>0.43611111111111112</v>
      </c>
      <c r="E28" s="18" t="s">
        <v>7</v>
      </c>
      <c r="F28" s="18">
        <v>26207</v>
      </c>
      <c r="G28" s="17">
        <v>0.4548611111111111</v>
      </c>
      <c r="H28" s="18" t="s">
        <v>33</v>
      </c>
      <c r="I28" s="128"/>
      <c r="J28" s="129"/>
      <c r="K28" s="129"/>
      <c r="L28" s="22" t="s">
        <v>9</v>
      </c>
    </row>
    <row r="29" spans="1:12" x14ac:dyDescent="0.25">
      <c r="A29" s="125"/>
      <c r="B29" s="126"/>
      <c r="C29" s="127"/>
      <c r="D29" s="17">
        <v>0.45833333333333331</v>
      </c>
      <c r="E29" s="18" t="s">
        <v>33</v>
      </c>
      <c r="F29" s="18">
        <v>26206</v>
      </c>
      <c r="G29" s="17">
        <v>0.4770833333333333</v>
      </c>
      <c r="H29" s="18" t="s">
        <v>7</v>
      </c>
      <c r="I29" s="128"/>
      <c r="J29" s="129"/>
      <c r="K29" s="129"/>
      <c r="L29" s="22" t="s">
        <v>9</v>
      </c>
    </row>
    <row r="30" spans="1:12" x14ac:dyDescent="0.25">
      <c r="A30" s="125"/>
      <c r="B30" s="126"/>
      <c r="C30" s="127"/>
      <c r="D30" s="17">
        <v>0.51944444444444449</v>
      </c>
      <c r="E30" s="18" t="s">
        <v>7</v>
      </c>
      <c r="F30" s="18">
        <v>26209</v>
      </c>
      <c r="G30" s="17">
        <v>0.53819444444444442</v>
      </c>
      <c r="H30" s="18" t="s">
        <v>33</v>
      </c>
      <c r="I30" s="128"/>
      <c r="J30" s="129"/>
      <c r="K30" s="129"/>
      <c r="L30" s="22" t="s">
        <v>9</v>
      </c>
    </row>
    <row r="31" spans="1:12" x14ac:dyDescent="0.25">
      <c r="A31" s="125"/>
      <c r="B31" s="126"/>
      <c r="C31" s="127"/>
      <c r="D31" s="17">
        <v>0.54166666666666663</v>
      </c>
      <c r="E31" s="18" t="s">
        <v>33</v>
      </c>
      <c r="F31" s="18">
        <v>26208</v>
      </c>
      <c r="G31" s="17">
        <v>0.56041666666666667</v>
      </c>
      <c r="H31" s="18" t="s">
        <v>7</v>
      </c>
      <c r="I31" s="128"/>
      <c r="J31" s="129"/>
      <c r="K31" s="129"/>
      <c r="L31" s="22" t="s">
        <v>9</v>
      </c>
    </row>
    <row r="32" spans="1:12" x14ac:dyDescent="0.25">
      <c r="A32" s="125"/>
      <c r="B32" s="126"/>
      <c r="C32" s="127"/>
      <c r="D32" s="17">
        <v>0.60277777777777775</v>
      </c>
      <c r="E32" s="18" t="s">
        <v>7</v>
      </c>
      <c r="F32" s="18">
        <v>26211</v>
      </c>
      <c r="G32" s="17">
        <v>0.62152777777777779</v>
      </c>
      <c r="H32" s="18" t="s">
        <v>33</v>
      </c>
      <c r="I32" s="128"/>
      <c r="J32" s="129"/>
      <c r="K32" s="129"/>
      <c r="L32" s="22" t="s">
        <v>9</v>
      </c>
    </row>
    <row r="33" spans="1:12" x14ac:dyDescent="0.25">
      <c r="A33" s="125"/>
      <c r="B33" s="126"/>
      <c r="C33" s="127"/>
      <c r="D33" s="17">
        <v>0.625</v>
      </c>
      <c r="E33" s="18" t="s">
        <v>33</v>
      </c>
      <c r="F33" s="18">
        <v>26212</v>
      </c>
      <c r="G33" s="17">
        <v>0.64374999999999993</v>
      </c>
      <c r="H33" s="18" t="s">
        <v>7</v>
      </c>
      <c r="I33" s="128"/>
      <c r="J33" s="129"/>
      <c r="K33" s="129"/>
      <c r="L33" s="22" t="s">
        <v>9</v>
      </c>
    </row>
    <row r="34" spans="1:12" x14ac:dyDescent="0.25">
      <c r="A34" s="125"/>
      <c r="B34" s="126"/>
      <c r="C34" s="127"/>
      <c r="D34" s="3">
        <v>0.68611111111111101</v>
      </c>
      <c r="E34" s="18" t="s">
        <v>7</v>
      </c>
      <c r="F34" s="4">
        <v>26213</v>
      </c>
      <c r="G34" s="3">
        <v>0.70486111111111116</v>
      </c>
      <c r="H34" s="18" t="s">
        <v>33</v>
      </c>
      <c r="I34" s="128"/>
      <c r="J34" s="129"/>
      <c r="K34" s="129"/>
      <c r="L34" s="22" t="s">
        <v>9</v>
      </c>
    </row>
    <row r="35" spans="1:12" x14ac:dyDescent="0.25">
      <c r="A35" s="125"/>
      <c r="B35" s="126"/>
      <c r="C35" s="127"/>
      <c r="D35" s="3">
        <v>0.70833333333333337</v>
      </c>
      <c r="E35" s="18" t="s">
        <v>33</v>
      </c>
      <c r="F35" s="4">
        <v>26214</v>
      </c>
      <c r="G35" s="3">
        <v>0.7270833333333333</v>
      </c>
      <c r="H35" s="18" t="s">
        <v>7</v>
      </c>
      <c r="I35" s="128"/>
      <c r="J35" s="129"/>
      <c r="K35" s="129"/>
      <c r="L35" s="22" t="s">
        <v>9</v>
      </c>
    </row>
    <row r="36" spans="1:12" x14ac:dyDescent="0.25">
      <c r="A36" s="125"/>
      <c r="B36" s="126"/>
      <c r="C36" s="127"/>
      <c r="D36" s="3">
        <v>0.76944444444444438</v>
      </c>
      <c r="E36" s="18" t="s">
        <v>7</v>
      </c>
      <c r="F36" s="4">
        <v>26215</v>
      </c>
      <c r="G36" s="3">
        <v>0.78819444444444453</v>
      </c>
      <c r="H36" s="18" t="s">
        <v>33</v>
      </c>
      <c r="I36" s="128"/>
      <c r="J36" s="129"/>
      <c r="K36" s="129"/>
      <c r="L36" s="22" t="s">
        <v>9</v>
      </c>
    </row>
    <row r="37" spans="1:12" x14ac:dyDescent="0.25">
      <c r="A37" s="125"/>
      <c r="B37" s="126"/>
      <c r="C37" s="127"/>
      <c r="D37" s="17">
        <v>0.79166666666666663</v>
      </c>
      <c r="E37" s="18" t="s">
        <v>33</v>
      </c>
      <c r="F37" s="18">
        <v>26216</v>
      </c>
      <c r="G37" s="17">
        <v>0.81041666666666667</v>
      </c>
      <c r="H37" s="18" t="s">
        <v>7</v>
      </c>
      <c r="I37" s="128"/>
      <c r="J37" s="129"/>
      <c r="K37" s="129"/>
      <c r="L37" s="22" t="s">
        <v>9</v>
      </c>
    </row>
    <row r="38" spans="1:12" ht="15.75" thickBot="1" x14ac:dyDescent="0.3">
      <c r="A38" s="31"/>
      <c r="B38" s="23"/>
      <c r="C38" s="24"/>
      <c r="D38" s="239" t="s">
        <v>28</v>
      </c>
      <c r="E38" s="240"/>
      <c r="F38" s="240"/>
      <c r="G38" s="240"/>
      <c r="H38" s="241"/>
      <c r="I38" s="25">
        <v>0.84375</v>
      </c>
      <c r="J38" s="26">
        <v>13</v>
      </c>
      <c r="K38" s="27">
        <f>J38/7</f>
        <v>1.8571428571428572</v>
      </c>
      <c r="L38" s="28" t="s">
        <v>9</v>
      </c>
    </row>
    <row r="39" spans="1:12" ht="15.75" thickTop="1" x14ac:dyDescent="0.25">
      <c r="A39" s="121"/>
      <c r="B39" s="61"/>
      <c r="C39" s="62"/>
      <c r="D39" s="61"/>
      <c r="E39" s="62"/>
      <c r="F39" s="62"/>
      <c r="G39" s="61"/>
      <c r="H39" s="62"/>
      <c r="I39" s="63"/>
      <c r="J39" s="64"/>
      <c r="K39" s="64"/>
      <c r="L39" s="122"/>
    </row>
    <row r="40" spans="1:12" x14ac:dyDescent="0.25">
      <c r="A40" s="123"/>
      <c r="B40" s="67"/>
      <c r="C40" s="68"/>
      <c r="D40" s="242"/>
      <c r="E40" s="243"/>
      <c r="F40" s="243"/>
      <c r="G40" s="243"/>
      <c r="H40" s="243"/>
      <c r="I40" s="69"/>
      <c r="J40" s="70"/>
      <c r="K40" s="70"/>
      <c r="L40" s="124"/>
    </row>
    <row r="41" spans="1:12" x14ac:dyDescent="0.25">
      <c r="J41" s="10" t="s">
        <v>20</v>
      </c>
      <c r="K41" s="5">
        <f>SUM(K10:K40)</f>
        <v>12.142857142857144</v>
      </c>
    </row>
  </sheetData>
  <sheetProtection algorithmName="SHA-512" hashValue="1Uj4rWeeK6VooQ3BCqZe8+5wGMg6kFigHr2fyPPp9EYW3Zfz/YctSNPRSOuM9sgLA+uw32OQDPjJOQvEk/VmNQ==" saltValue="FjAuuDLkCNUIPgxK5lP/Ww==" spinCount="100000" sheet="1" objects="1" scenarios="1" selectLockedCells="1" selectUnlockedCells="1"/>
  <mergeCells count="8">
    <mergeCell ref="D38:H38"/>
    <mergeCell ref="D40:H40"/>
    <mergeCell ref="D10:H10"/>
    <mergeCell ref="D11:H11"/>
    <mergeCell ref="D22:H22"/>
    <mergeCell ref="D23:H23"/>
    <mergeCell ref="D24:H24"/>
    <mergeCell ref="D25:H25"/>
  </mergeCells>
  <pageMargins left="0.7" right="0.7" top="0.78740157499999996" bottom="0.78740157499999996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="130" zoomScaleNormal="100" zoomScaleSheetLayoutView="130" workbookViewId="0">
      <selection activeCell="I17" sqref="I17"/>
    </sheetView>
  </sheetViews>
  <sheetFormatPr defaultRowHeight="15" x14ac:dyDescent="0.25"/>
  <cols>
    <col min="1" max="1" width="10.7109375" customWidth="1"/>
    <col min="2" max="2" width="6.7109375" customWidth="1"/>
    <col min="3" max="3" width="8.28515625" customWidth="1"/>
    <col min="4" max="4" width="6.42578125" customWidth="1"/>
    <col min="5" max="5" width="9.42578125" customWidth="1"/>
    <col min="7" max="7" width="6.28515625" customWidth="1"/>
    <col min="8" max="8" width="9.7109375" customWidth="1"/>
    <col min="9" max="11" width="7.7109375" customWidth="1"/>
    <col min="12" max="12" width="11.7109375" customWidth="1"/>
  </cols>
  <sheetData>
    <row r="1" spans="1:12" ht="23.25" x14ac:dyDescent="0.35">
      <c r="A1" s="1" t="s">
        <v>55</v>
      </c>
    </row>
    <row r="3" spans="1:12" s="6" customFormat="1" x14ac:dyDescent="0.25">
      <c r="A3" s="2" t="s">
        <v>10</v>
      </c>
      <c r="B3" s="2"/>
      <c r="C3" s="2"/>
      <c r="D3" s="2"/>
      <c r="E3" s="2"/>
      <c r="F3" s="5">
        <f>K70</f>
        <v>22.035714285714288</v>
      </c>
      <c r="I3" s="88"/>
      <c r="J3" s="88"/>
      <c r="K3" s="88"/>
      <c r="L3" s="88"/>
    </row>
    <row r="4" spans="1:12" s="6" customFormat="1" x14ac:dyDescent="0.25">
      <c r="A4" s="6" t="s">
        <v>52</v>
      </c>
      <c r="E4" s="7"/>
      <c r="F4" s="7">
        <f>37.5/7</f>
        <v>5.3571428571428568</v>
      </c>
      <c r="I4" s="88"/>
      <c r="J4" s="88"/>
      <c r="K4" s="88"/>
      <c r="L4" s="88"/>
    </row>
    <row r="5" spans="1:12" s="6" customFormat="1" x14ac:dyDescent="0.25">
      <c r="A5" s="2" t="s">
        <v>53</v>
      </c>
      <c r="B5" s="2"/>
      <c r="C5" s="2"/>
      <c r="D5" s="2"/>
      <c r="E5" s="2"/>
      <c r="F5" s="5">
        <f>F3/F4</f>
        <v>4.1133333333333342</v>
      </c>
      <c r="I5" s="88"/>
      <c r="J5" s="88"/>
      <c r="K5" s="88"/>
      <c r="L5" s="88"/>
    </row>
    <row r="6" spans="1:12" s="6" customFormat="1" x14ac:dyDescent="0.25">
      <c r="A6" s="2" t="s">
        <v>54</v>
      </c>
      <c r="B6" s="2"/>
      <c r="C6" s="2"/>
      <c r="D6" s="2"/>
      <c r="E6" s="2"/>
      <c r="F6" s="5">
        <f>F5*1.15</f>
        <v>4.7303333333333342</v>
      </c>
      <c r="G6" s="8"/>
      <c r="I6" s="88"/>
      <c r="J6" s="88"/>
      <c r="K6" s="88"/>
      <c r="L6" s="88"/>
    </row>
    <row r="7" spans="1:12" x14ac:dyDescent="0.25">
      <c r="I7" s="88"/>
      <c r="J7" s="89"/>
      <c r="K7" s="89"/>
      <c r="L7" s="89"/>
    </row>
    <row r="8" spans="1:12" x14ac:dyDescent="0.25">
      <c r="A8" s="2" t="s">
        <v>14</v>
      </c>
      <c r="B8" s="2"/>
      <c r="C8" s="2"/>
    </row>
    <row r="9" spans="1:12" x14ac:dyDescent="0.25">
      <c r="A9" s="9" t="s">
        <v>0</v>
      </c>
      <c r="B9" s="9" t="s">
        <v>15</v>
      </c>
      <c r="C9" s="9" t="s">
        <v>2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2</v>
      </c>
      <c r="I9" s="9" t="s">
        <v>16</v>
      </c>
      <c r="J9" s="9" t="s">
        <v>17</v>
      </c>
      <c r="K9" s="9" t="s">
        <v>18</v>
      </c>
      <c r="L9" s="9" t="s">
        <v>5</v>
      </c>
    </row>
    <row r="10" spans="1:12" x14ac:dyDescent="0.25">
      <c r="A10" s="40" t="s">
        <v>84</v>
      </c>
      <c r="B10" s="41">
        <v>0.23958333333333334</v>
      </c>
      <c r="C10" s="42" t="s">
        <v>6</v>
      </c>
      <c r="D10" s="234" t="s">
        <v>41</v>
      </c>
      <c r="E10" s="235"/>
      <c r="F10" s="235"/>
      <c r="G10" s="235"/>
      <c r="H10" s="236"/>
      <c r="I10" s="43"/>
      <c r="J10" s="44"/>
      <c r="K10" s="44"/>
      <c r="L10" s="16" t="s">
        <v>23</v>
      </c>
    </row>
    <row r="11" spans="1:12" x14ac:dyDescent="0.25">
      <c r="A11" s="11"/>
      <c r="B11" s="12"/>
      <c r="C11" s="13"/>
      <c r="D11" s="17">
        <v>0.28055555555555556</v>
      </c>
      <c r="E11" s="18" t="s">
        <v>6</v>
      </c>
      <c r="F11" s="18">
        <v>1143</v>
      </c>
      <c r="G11" s="17">
        <v>0.36041666666666666</v>
      </c>
      <c r="H11" s="18" t="s">
        <v>32</v>
      </c>
      <c r="I11" s="14"/>
      <c r="J11" s="15"/>
      <c r="K11" s="15"/>
      <c r="L11" s="22" t="s">
        <v>23</v>
      </c>
    </row>
    <row r="12" spans="1:12" x14ac:dyDescent="0.25">
      <c r="A12" s="13"/>
      <c r="B12" s="13"/>
      <c r="C12" s="13"/>
      <c r="D12" s="17">
        <v>0.3888888888888889</v>
      </c>
      <c r="E12" s="18" t="s">
        <v>32</v>
      </c>
      <c r="F12" s="18">
        <v>1142</v>
      </c>
      <c r="G12" s="17">
        <v>0.46527777777777773</v>
      </c>
      <c r="H12" s="18" t="s">
        <v>6</v>
      </c>
      <c r="I12" s="19"/>
      <c r="J12" s="20"/>
      <c r="K12" s="20"/>
      <c r="L12" s="22" t="s">
        <v>23</v>
      </c>
    </row>
    <row r="13" spans="1:12" x14ac:dyDescent="0.25">
      <c r="A13" s="13"/>
      <c r="B13" s="13"/>
      <c r="C13" s="13"/>
      <c r="D13" s="17">
        <v>0.53055555555555556</v>
      </c>
      <c r="E13" s="18" t="s">
        <v>6</v>
      </c>
      <c r="F13" s="18">
        <v>1149</v>
      </c>
      <c r="G13" s="17">
        <v>0.61041666666666672</v>
      </c>
      <c r="H13" s="18" t="s">
        <v>32</v>
      </c>
      <c r="I13" s="19"/>
      <c r="J13" s="20"/>
      <c r="K13" s="20"/>
      <c r="L13" s="22" t="s">
        <v>23</v>
      </c>
    </row>
    <row r="14" spans="1:12" x14ac:dyDescent="0.25">
      <c r="A14" s="11"/>
      <c r="B14" s="12"/>
      <c r="C14" s="13"/>
      <c r="D14" s="17">
        <v>0.63888888888888895</v>
      </c>
      <c r="E14" s="18" t="s">
        <v>32</v>
      </c>
      <c r="F14" s="18">
        <v>1148</v>
      </c>
      <c r="G14" s="17">
        <v>0.71527777777777779</v>
      </c>
      <c r="H14" s="18" t="s">
        <v>6</v>
      </c>
      <c r="I14" s="14"/>
      <c r="J14" s="15"/>
      <c r="K14" s="15"/>
      <c r="L14" s="22" t="s">
        <v>23</v>
      </c>
    </row>
    <row r="15" spans="1:12" x14ac:dyDescent="0.25">
      <c r="A15" s="11"/>
      <c r="B15" s="12"/>
      <c r="C15" s="13"/>
      <c r="D15" s="234" t="s">
        <v>28</v>
      </c>
      <c r="E15" s="235"/>
      <c r="F15" s="235"/>
      <c r="G15" s="235"/>
      <c r="H15" s="236"/>
      <c r="I15" s="36"/>
      <c r="J15" s="15"/>
      <c r="K15" s="15"/>
      <c r="L15" s="22" t="s">
        <v>23</v>
      </c>
    </row>
    <row r="16" spans="1:12" x14ac:dyDescent="0.25">
      <c r="A16" s="79"/>
      <c r="B16" s="80"/>
      <c r="C16" s="81"/>
      <c r="D16" s="234" t="s">
        <v>40</v>
      </c>
      <c r="E16" s="235"/>
      <c r="F16" s="235"/>
      <c r="G16" s="235"/>
      <c r="H16" s="236"/>
      <c r="I16" s="159">
        <v>0.76041666666666663</v>
      </c>
      <c r="J16" s="21">
        <v>12.5</v>
      </c>
      <c r="K16" s="21">
        <f>J16*4/7</f>
        <v>7.1428571428571432</v>
      </c>
      <c r="L16" s="111" t="s">
        <v>23</v>
      </c>
    </row>
    <row r="17" spans="1:12" x14ac:dyDescent="0.25">
      <c r="A17" s="40" t="s">
        <v>106</v>
      </c>
      <c r="B17" s="41">
        <v>0.23958333333333334</v>
      </c>
      <c r="C17" s="42" t="s">
        <v>6</v>
      </c>
      <c r="D17" s="234" t="s">
        <v>41</v>
      </c>
      <c r="E17" s="235"/>
      <c r="F17" s="235"/>
      <c r="G17" s="235"/>
      <c r="H17" s="236"/>
      <c r="I17" s="43"/>
      <c r="J17" s="44"/>
      <c r="K17" s="44"/>
      <c r="L17" s="16" t="s">
        <v>26</v>
      </c>
    </row>
    <row r="18" spans="1:12" x14ac:dyDescent="0.25">
      <c r="A18" s="11"/>
      <c r="B18" s="12"/>
      <c r="C18" s="13"/>
      <c r="D18" s="17">
        <v>0.28055555555555556</v>
      </c>
      <c r="E18" s="18" t="s">
        <v>6</v>
      </c>
      <c r="F18" s="18">
        <v>1143</v>
      </c>
      <c r="G18" s="17">
        <v>0.36041666666666666</v>
      </c>
      <c r="H18" s="18" t="s">
        <v>32</v>
      </c>
      <c r="I18" s="14"/>
      <c r="J18" s="15"/>
      <c r="K18" s="15"/>
      <c r="L18" s="22" t="s">
        <v>26</v>
      </c>
    </row>
    <row r="19" spans="1:12" x14ac:dyDescent="0.25">
      <c r="A19" s="13"/>
      <c r="B19" s="13"/>
      <c r="C19" s="13"/>
      <c r="D19" s="17">
        <v>0.3888888888888889</v>
      </c>
      <c r="E19" s="18" t="s">
        <v>32</v>
      </c>
      <c r="F19" s="18">
        <v>1142</v>
      </c>
      <c r="G19" s="17">
        <v>0.46527777777777773</v>
      </c>
      <c r="H19" s="18" t="s">
        <v>6</v>
      </c>
      <c r="I19" s="19"/>
      <c r="J19" s="20"/>
      <c r="K19" s="20"/>
      <c r="L19" s="22" t="s">
        <v>26</v>
      </c>
    </row>
    <row r="20" spans="1:12" x14ac:dyDescent="0.25">
      <c r="A20" s="13"/>
      <c r="B20" s="13"/>
      <c r="C20" s="13"/>
      <c r="D20" s="17">
        <v>0.53055555555555556</v>
      </c>
      <c r="E20" s="18" t="s">
        <v>6</v>
      </c>
      <c r="F20" s="18">
        <v>1149</v>
      </c>
      <c r="G20" s="17">
        <v>0.61041666666666672</v>
      </c>
      <c r="H20" s="18" t="s">
        <v>32</v>
      </c>
      <c r="I20" s="19"/>
      <c r="J20" s="20"/>
      <c r="K20" s="20"/>
      <c r="L20" s="22" t="s">
        <v>26</v>
      </c>
    </row>
    <row r="21" spans="1:12" x14ac:dyDescent="0.25">
      <c r="A21" s="11"/>
      <c r="B21" s="12"/>
      <c r="C21" s="13"/>
      <c r="D21" s="17">
        <v>0.63888888888888895</v>
      </c>
      <c r="E21" s="18" t="s">
        <v>32</v>
      </c>
      <c r="F21" s="18">
        <v>1148</v>
      </c>
      <c r="G21" s="17">
        <v>0.71527777777777779</v>
      </c>
      <c r="H21" s="18" t="s">
        <v>6</v>
      </c>
      <c r="I21" s="14"/>
      <c r="J21" s="15"/>
      <c r="K21" s="15"/>
      <c r="L21" s="22" t="s">
        <v>26</v>
      </c>
    </row>
    <row r="22" spans="1:12" x14ac:dyDescent="0.25">
      <c r="A22" s="11"/>
      <c r="B22" s="12"/>
      <c r="C22" s="13"/>
      <c r="D22" s="234" t="s">
        <v>28</v>
      </c>
      <c r="E22" s="235"/>
      <c r="F22" s="235"/>
      <c r="G22" s="235"/>
      <c r="H22" s="236"/>
      <c r="I22" s="36"/>
      <c r="J22" s="15"/>
      <c r="K22" s="15"/>
      <c r="L22" s="22" t="s">
        <v>26</v>
      </c>
    </row>
    <row r="23" spans="1:12" x14ac:dyDescent="0.25">
      <c r="A23" s="79"/>
      <c r="B23" s="80"/>
      <c r="C23" s="81"/>
      <c r="D23" s="234" t="s">
        <v>156</v>
      </c>
      <c r="E23" s="235"/>
      <c r="F23" s="235"/>
      <c r="G23" s="235"/>
      <c r="H23" s="236"/>
      <c r="I23" s="159">
        <v>0.78125</v>
      </c>
      <c r="J23" s="21">
        <v>13</v>
      </c>
      <c r="K23" s="21">
        <f>J23/7</f>
        <v>1.8571428571428572</v>
      </c>
      <c r="L23" s="111" t="s">
        <v>26</v>
      </c>
    </row>
    <row r="24" spans="1:12" x14ac:dyDescent="0.25">
      <c r="A24" s="96" t="s">
        <v>155</v>
      </c>
      <c r="B24" s="72">
        <v>0.40625</v>
      </c>
      <c r="C24" s="73" t="s">
        <v>6</v>
      </c>
      <c r="D24" s="261" t="s">
        <v>41</v>
      </c>
      <c r="E24" s="281"/>
      <c r="F24" s="281"/>
      <c r="G24" s="281"/>
      <c r="H24" s="282"/>
      <c r="I24" s="99"/>
      <c r="J24" s="100"/>
      <c r="K24" s="100"/>
      <c r="L24" s="95" t="s">
        <v>9</v>
      </c>
    </row>
    <row r="25" spans="1:12" x14ac:dyDescent="0.25">
      <c r="A25" s="96"/>
      <c r="B25" s="72"/>
      <c r="C25" s="73"/>
      <c r="D25" s="97">
        <v>0.44722222222222219</v>
      </c>
      <c r="E25" s="98" t="s">
        <v>6</v>
      </c>
      <c r="F25" s="98">
        <v>1147</v>
      </c>
      <c r="G25" s="97">
        <v>0.52708333333333335</v>
      </c>
      <c r="H25" s="98" t="s">
        <v>32</v>
      </c>
      <c r="I25" s="99"/>
      <c r="J25" s="100"/>
      <c r="K25" s="100"/>
      <c r="L25" s="165" t="s">
        <v>9</v>
      </c>
    </row>
    <row r="26" spans="1:12" x14ac:dyDescent="0.25">
      <c r="A26" s="73"/>
      <c r="B26" s="73"/>
      <c r="C26" s="73"/>
      <c r="D26" s="97">
        <v>0.55555555555555558</v>
      </c>
      <c r="E26" s="98" t="s">
        <v>32</v>
      </c>
      <c r="F26" s="98">
        <v>1146</v>
      </c>
      <c r="G26" s="97">
        <v>0.66527777777777775</v>
      </c>
      <c r="H26" s="98" t="s">
        <v>7</v>
      </c>
      <c r="I26" s="87"/>
      <c r="J26" s="101"/>
      <c r="K26" s="101"/>
      <c r="L26" s="165" t="s">
        <v>9</v>
      </c>
    </row>
    <row r="27" spans="1:12" x14ac:dyDescent="0.25">
      <c r="A27" s="73"/>
      <c r="B27" s="73"/>
      <c r="C27" s="73"/>
      <c r="D27" s="97">
        <v>0.74930555555555556</v>
      </c>
      <c r="E27" s="98" t="s">
        <v>7</v>
      </c>
      <c r="F27" s="98">
        <v>1155</v>
      </c>
      <c r="G27" s="97">
        <v>0.85833333333333339</v>
      </c>
      <c r="H27" s="98" t="s">
        <v>32</v>
      </c>
      <c r="I27" s="87"/>
      <c r="J27" s="101"/>
      <c r="K27" s="101"/>
      <c r="L27" s="165" t="s">
        <v>9</v>
      </c>
    </row>
    <row r="28" spans="1:12" x14ac:dyDescent="0.25">
      <c r="A28" s="96"/>
      <c r="B28" s="72"/>
      <c r="C28" s="73"/>
      <c r="D28" s="97">
        <v>0.86805555555555547</v>
      </c>
      <c r="E28" s="98" t="s">
        <v>32</v>
      </c>
      <c r="F28" s="105" t="s">
        <v>39</v>
      </c>
      <c r="G28" s="97">
        <v>0.88888888888888884</v>
      </c>
      <c r="H28" s="98" t="s">
        <v>77</v>
      </c>
      <c r="I28" s="99"/>
      <c r="J28" s="100"/>
      <c r="K28" s="100"/>
      <c r="L28" s="165" t="s">
        <v>9</v>
      </c>
    </row>
    <row r="29" spans="1:12" x14ac:dyDescent="0.25">
      <c r="A29" s="96"/>
      <c r="B29" s="72"/>
      <c r="C29" s="73"/>
      <c r="D29" s="278" t="s">
        <v>85</v>
      </c>
      <c r="E29" s="279"/>
      <c r="F29" s="279"/>
      <c r="G29" s="279"/>
      <c r="H29" s="280"/>
      <c r="I29" s="33">
        <v>0.94791666666666663</v>
      </c>
      <c r="J29" s="101">
        <v>13</v>
      </c>
      <c r="K29" s="101">
        <f>J29/7</f>
        <v>1.8571428571428572</v>
      </c>
      <c r="L29" s="166" t="s">
        <v>9</v>
      </c>
    </row>
    <row r="30" spans="1:12" x14ac:dyDescent="0.25">
      <c r="A30" s="90" t="s">
        <v>62</v>
      </c>
      <c r="B30" s="46">
        <v>0.21875</v>
      </c>
      <c r="C30" s="76" t="s">
        <v>19</v>
      </c>
      <c r="D30" s="261" t="s">
        <v>72</v>
      </c>
      <c r="E30" s="262"/>
      <c r="F30" s="262"/>
      <c r="G30" s="262"/>
      <c r="H30" s="263"/>
      <c r="I30" s="103"/>
      <c r="J30" s="94"/>
      <c r="K30" s="104"/>
      <c r="L30" s="95" t="s">
        <v>25</v>
      </c>
    </row>
    <row r="31" spans="1:12" x14ac:dyDescent="0.25">
      <c r="A31" s="96"/>
      <c r="B31" s="72"/>
      <c r="C31" s="73"/>
      <c r="D31" s="97">
        <v>0.27777777777777779</v>
      </c>
      <c r="E31" s="98" t="s">
        <v>77</v>
      </c>
      <c r="F31" s="105" t="s">
        <v>38</v>
      </c>
      <c r="G31" s="97">
        <v>0.2986111111111111</v>
      </c>
      <c r="H31" s="98" t="s">
        <v>32</v>
      </c>
      <c r="I31" s="102"/>
      <c r="J31" s="100"/>
      <c r="K31" s="101"/>
      <c r="L31" s="95" t="s">
        <v>25</v>
      </c>
    </row>
    <row r="32" spans="1:12" x14ac:dyDescent="0.25">
      <c r="A32" s="96"/>
      <c r="B32" s="72"/>
      <c r="C32" s="73"/>
      <c r="D32" s="97">
        <v>0.30555555555555552</v>
      </c>
      <c r="E32" s="98" t="s">
        <v>32</v>
      </c>
      <c r="F32" s="98">
        <v>1140</v>
      </c>
      <c r="G32" s="97">
        <v>0.4152777777777778</v>
      </c>
      <c r="H32" s="98" t="s">
        <v>7</v>
      </c>
      <c r="I32" s="99"/>
      <c r="J32" s="100"/>
      <c r="K32" s="100"/>
      <c r="L32" s="95" t="s">
        <v>25</v>
      </c>
    </row>
    <row r="33" spans="1:12" x14ac:dyDescent="0.25">
      <c r="A33" s="96"/>
      <c r="B33" s="72"/>
      <c r="C33" s="73"/>
      <c r="D33" s="97">
        <v>0.4993055555555555</v>
      </c>
      <c r="E33" s="98" t="s">
        <v>7</v>
      </c>
      <c r="F33" s="98">
        <v>1149</v>
      </c>
      <c r="G33" s="97">
        <v>0.60833333333333328</v>
      </c>
      <c r="H33" s="98" t="s">
        <v>32</v>
      </c>
      <c r="I33" s="99"/>
      <c r="J33" s="100"/>
      <c r="K33" s="100"/>
      <c r="L33" s="95" t="s">
        <v>25</v>
      </c>
    </row>
    <row r="34" spans="1:12" x14ac:dyDescent="0.25">
      <c r="A34" s="73"/>
      <c r="B34" s="73"/>
      <c r="C34" s="73"/>
      <c r="D34" s="97">
        <v>0.63888888888888895</v>
      </c>
      <c r="E34" s="98" t="s">
        <v>32</v>
      </c>
      <c r="F34" s="105">
        <v>1148</v>
      </c>
      <c r="G34" s="97">
        <v>0.71527777777777779</v>
      </c>
      <c r="H34" s="98" t="s">
        <v>6</v>
      </c>
      <c r="I34" s="87"/>
      <c r="J34" s="101"/>
      <c r="K34" s="101"/>
      <c r="L34" s="95" t="s">
        <v>25</v>
      </c>
    </row>
    <row r="35" spans="1:12" ht="15.75" thickBot="1" x14ac:dyDescent="0.3">
      <c r="A35" s="106"/>
      <c r="B35" s="74"/>
      <c r="C35" s="75"/>
      <c r="D35" s="264" t="s">
        <v>28</v>
      </c>
      <c r="E35" s="265"/>
      <c r="F35" s="265"/>
      <c r="G35" s="265"/>
      <c r="H35" s="266"/>
      <c r="I35" s="48">
        <v>0.72916666666666663</v>
      </c>
      <c r="J35" s="107">
        <v>12.25</v>
      </c>
      <c r="K35" s="107">
        <f>J35/7</f>
        <v>1.75</v>
      </c>
      <c r="L35" s="108" t="s">
        <v>25</v>
      </c>
    </row>
    <row r="36" spans="1:12" ht="15.75" thickTop="1" x14ac:dyDescent="0.25">
      <c r="A36" s="11" t="s">
        <v>63</v>
      </c>
      <c r="B36" s="12">
        <v>0.70833333333333337</v>
      </c>
      <c r="C36" s="13" t="s">
        <v>6</v>
      </c>
      <c r="D36" s="275" t="s">
        <v>28</v>
      </c>
      <c r="E36" s="276"/>
      <c r="F36" s="276"/>
      <c r="G36" s="276"/>
      <c r="H36" s="277"/>
      <c r="I36" s="34"/>
      <c r="J36" s="15"/>
      <c r="K36" s="20"/>
      <c r="L36" s="118" t="s">
        <v>30</v>
      </c>
    </row>
    <row r="37" spans="1:12" x14ac:dyDescent="0.25">
      <c r="A37" s="11"/>
      <c r="B37" s="12"/>
      <c r="C37" s="13"/>
      <c r="D37" s="57">
        <v>0.72013888888888899</v>
      </c>
      <c r="E37" s="58" t="s">
        <v>6</v>
      </c>
      <c r="F37" s="58">
        <v>1148</v>
      </c>
      <c r="G37" s="57">
        <v>0.74861111111111101</v>
      </c>
      <c r="H37" s="58" t="s">
        <v>7</v>
      </c>
      <c r="I37" s="34"/>
      <c r="J37" s="15"/>
      <c r="K37" s="20"/>
      <c r="L37" s="83" t="s">
        <v>30</v>
      </c>
    </row>
    <row r="38" spans="1:12" x14ac:dyDescent="0.25">
      <c r="A38" s="11"/>
      <c r="B38" s="12"/>
      <c r="C38" s="13"/>
      <c r="D38" s="234" t="s">
        <v>28</v>
      </c>
      <c r="E38" s="235"/>
      <c r="F38" s="235"/>
      <c r="G38" s="235"/>
      <c r="H38" s="236"/>
      <c r="I38" s="34"/>
      <c r="J38" s="15"/>
      <c r="K38" s="20"/>
      <c r="L38" s="83" t="s">
        <v>30</v>
      </c>
    </row>
    <row r="39" spans="1:12" x14ac:dyDescent="0.25">
      <c r="A39" s="11"/>
      <c r="B39" s="12"/>
      <c r="C39" s="13"/>
      <c r="D39" s="3">
        <v>0.76944444444444438</v>
      </c>
      <c r="E39" s="18" t="s">
        <v>7</v>
      </c>
      <c r="F39" s="4">
        <v>26215</v>
      </c>
      <c r="G39" s="3">
        <v>0.78819444444444453</v>
      </c>
      <c r="H39" s="18" t="s">
        <v>33</v>
      </c>
      <c r="I39" s="34"/>
      <c r="J39" s="15"/>
      <c r="K39" s="20"/>
      <c r="L39" s="83" t="s">
        <v>30</v>
      </c>
    </row>
    <row r="40" spans="1:12" x14ac:dyDescent="0.25">
      <c r="A40" s="11"/>
      <c r="B40" s="12"/>
      <c r="C40" s="13"/>
      <c r="D40" s="17">
        <v>0.79166666666666663</v>
      </c>
      <c r="E40" s="18" t="s">
        <v>33</v>
      </c>
      <c r="F40" s="18">
        <v>26216</v>
      </c>
      <c r="G40" s="17">
        <v>0.81041666666666667</v>
      </c>
      <c r="H40" s="18" t="s">
        <v>7</v>
      </c>
      <c r="I40" s="34"/>
      <c r="J40" s="15"/>
      <c r="K40" s="20"/>
      <c r="L40" s="83" t="s">
        <v>30</v>
      </c>
    </row>
    <row r="41" spans="1:12" x14ac:dyDescent="0.25">
      <c r="A41" s="11"/>
      <c r="B41" s="12"/>
      <c r="C41" s="13"/>
      <c r="D41" s="17">
        <v>0.85277777777777775</v>
      </c>
      <c r="E41" s="18" t="s">
        <v>7</v>
      </c>
      <c r="F41" s="18">
        <v>26217</v>
      </c>
      <c r="G41" s="17">
        <v>0.87152777777777779</v>
      </c>
      <c r="H41" s="18" t="s">
        <v>33</v>
      </c>
      <c r="I41" s="34"/>
      <c r="J41" s="15"/>
      <c r="K41" s="20"/>
      <c r="L41" s="83" t="s">
        <v>30</v>
      </c>
    </row>
    <row r="42" spans="1:12" x14ac:dyDescent="0.25">
      <c r="A42" s="11"/>
      <c r="B42" s="12"/>
      <c r="C42" s="13"/>
      <c r="D42" s="17">
        <v>0.875</v>
      </c>
      <c r="E42" s="18" t="s">
        <v>33</v>
      </c>
      <c r="F42" s="18">
        <v>26218</v>
      </c>
      <c r="G42" s="17">
        <v>0.89374999999999993</v>
      </c>
      <c r="H42" s="18" t="s">
        <v>7</v>
      </c>
      <c r="I42" s="34"/>
      <c r="J42" s="15"/>
      <c r="K42" s="20"/>
      <c r="L42" s="83" t="s">
        <v>30</v>
      </c>
    </row>
    <row r="43" spans="1:12" x14ac:dyDescent="0.25">
      <c r="A43" s="11"/>
      <c r="B43" s="12"/>
      <c r="C43" s="13"/>
      <c r="D43" s="17">
        <v>0.93611111111111101</v>
      </c>
      <c r="E43" s="18" t="s">
        <v>7</v>
      </c>
      <c r="F43" s="18">
        <v>26219</v>
      </c>
      <c r="G43" s="17">
        <v>0.95486111111111116</v>
      </c>
      <c r="H43" s="18" t="s">
        <v>33</v>
      </c>
      <c r="I43" s="34"/>
      <c r="J43" s="15"/>
      <c r="K43" s="20"/>
      <c r="L43" s="83" t="s">
        <v>30</v>
      </c>
    </row>
    <row r="44" spans="1:12" x14ac:dyDescent="0.25">
      <c r="A44" s="11"/>
      <c r="B44" s="12"/>
      <c r="C44" s="13"/>
      <c r="D44" s="17">
        <v>0.95833333333333337</v>
      </c>
      <c r="E44" s="18" t="s">
        <v>33</v>
      </c>
      <c r="F44" s="18">
        <v>26220</v>
      </c>
      <c r="G44" s="17">
        <v>0.9770833333333333</v>
      </c>
      <c r="H44" s="18" t="s">
        <v>7</v>
      </c>
      <c r="I44" s="34"/>
      <c r="J44" s="15"/>
      <c r="K44" s="20"/>
      <c r="L44" s="83" t="s">
        <v>30</v>
      </c>
    </row>
    <row r="45" spans="1:12" x14ac:dyDescent="0.25">
      <c r="A45" s="11"/>
      <c r="B45" s="12"/>
      <c r="C45" s="13"/>
      <c r="D45" s="234" t="s">
        <v>45</v>
      </c>
      <c r="E45" s="235"/>
      <c r="F45" s="235"/>
      <c r="G45" s="235"/>
      <c r="H45" s="236"/>
      <c r="I45" s="34"/>
      <c r="J45" s="15"/>
      <c r="K45" s="20"/>
      <c r="L45" s="83" t="s">
        <v>46</v>
      </c>
    </row>
    <row r="46" spans="1:12" x14ac:dyDescent="0.25">
      <c r="A46" s="11"/>
      <c r="B46" s="12"/>
      <c r="C46" s="13"/>
      <c r="D46" s="234" t="s">
        <v>47</v>
      </c>
      <c r="E46" s="235"/>
      <c r="F46" s="235"/>
      <c r="G46" s="235"/>
      <c r="H46" s="236"/>
      <c r="I46" s="34"/>
      <c r="J46" s="15"/>
      <c r="K46" s="20"/>
      <c r="L46" s="83" t="s">
        <v>49</v>
      </c>
    </row>
    <row r="47" spans="1:12" x14ac:dyDescent="0.25">
      <c r="A47" s="11"/>
      <c r="B47" s="12"/>
      <c r="C47" s="13"/>
      <c r="D47" s="234" t="s">
        <v>48</v>
      </c>
      <c r="E47" s="235"/>
      <c r="F47" s="235"/>
      <c r="G47" s="235"/>
      <c r="H47" s="236"/>
      <c r="I47" s="34"/>
      <c r="J47" s="15"/>
      <c r="K47" s="20"/>
      <c r="L47" s="83" t="s">
        <v>49</v>
      </c>
    </row>
    <row r="48" spans="1:12" x14ac:dyDescent="0.25">
      <c r="A48" s="11"/>
      <c r="B48" s="12"/>
      <c r="C48" s="13"/>
      <c r="D48" s="17">
        <v>0.18611111111111112</v>
      </c>
      <c r="E48" s="18" t="s">
        <v>7</v>
      </c>
      <c r="F48" s="18">
        <v>26201</v>
      </c>
      <c r="G48" s="17">
        <v>0.20486111111111113</v>
      </c>
      <c r="H48" s="18" t="s">
        <v>33</v>
      </c>
      <c r="I48" s="34"/>
      <c r="J48" s="15"/>
      <c r="K48" s="20"/>
      <c r="L48" s="83" t="s">
        <v>49</v>
      </c>
    </row>
    <row r="49" spans="1:12" x14ac:dyDescent="0.25">
      <c r="A49" s="11"/>
      <c r="B49" s="12"/>
      <c r="C49" s="13"/>
      <c r="D49" s="17">
        <v>0.21041666666666667</v>
      </c>
      <c r="E49" s="18" t="s">
        <v>33</v>
      </c>
      <c r="F49" s="18">
        <v>26200</v>
      </c>
      <c r="G49" s="17">
        <v>0.22708333333333333</v>
      </c>
      <c r="H49" s="18" t="s">
        <v>7</v>
      </c>
      <c r="I49" s="34"/>
      <c r="J49" s="15"/>
      <c r="K49" s="20"/>
      <c r="L49" s="83" t="s">
        <v>49</v>
      </c>
    </row>
    <row r="50" spans="1:12" x14ac:dyDescent="0.25">
      <c r="A50" s="11"/>
      <c r="B50" s="12"/>
      <c r="C50" s="13"/>
      <c r="D50" s="234" t="s">
        <v>28</v>
      </c>
      <c r="E50" s="235"/>
      <c r="F50" s="235"/>
      <c r="G50" s="235"/>
      <c r="H50" s="236"/>
      <c r="I50" s="34"/>
      <c r="J50" s="15"/>
      <c r="K50" s="20"/>
      <c r="L50" s="83" t="s">
        <v>49</v>
      </c>
    </row>
    <row r="51" spans="1:12" x14ac:dyDescent="0.25">
      <c r="A51" s="11"/>
      <c r="B51" s="12"/>
      <c r="C51" s="13"/>
      <c r="D51" s="59">
        <v>0.24444444444444446</v>
      </c>
      <c r="E51" s="49" t="s">
        <v>7</v>
      </c>
      <c r="F51" s="49">
        <v>1143</v>
      </c>
      <c r="G51" s="59">
        <v>0.27430555555555552</v>
      </c>
      <c r="H51" s="49" t="s">
        <v>6</v>
      </c>
      <c r="I51" s="34"/>
      <c r="J51" s="15"/>
      <c r="K51" s="20"/>
      <c r="L51" s="83" t="s">
        <v>49</v>
      </c>
    </row>
    <row r="52" spans="1:12" ht="15.75" thickBot="1" x14ac:dyDescent="0.3">
      <c r="A52" s="11"/>
      <c r="B52" s="12"/>
      <c r="C52" s="13"/>
      <c r="D52" s="244" t="s">
        <v>28</v>
      </c>
      <c r="E52" s="245"/>
      <c r="F52" s="245"/>
      <c r="G52" s="245"/>
      <c r="H52" s="246"/>
      <c r="I52" s="34">
        <v>0.29166666666666669</v>
      </c>
      <c r="J52" s="15">
        <v>11</v>
      </c>
      <c r="K52" s="20">
        <f>J52*5/7</f>
        <v>7.8571428571428568</v>
      </c>
      <c r="L52" s="35" t="s">
        <v>49</v>
      </c>
    </row>
    <row r="53" spans="1:12" ht="15.75" thickTop="1" x14ac:dyDescent="0.25">
      <c r="A53" s="50" t="s">
        <v>43</v>
      </c>
      <c r="B53" s="51">
        <v>0.70833333333333337</v>
      </c>
      <c r="C53" s="52" t="s">
        <v>6</v>
      </c>
      <c r="D53" s="275" t="s">
        <v>28</v>
      </c>
      <c r="E53" s="276"/>
      <c r="F53" s="276"/>
      <c r="G53" s="276"/>
      <c r="H53" s="277"/>
      <c r="I53" s="53"/>
      <c r="J53" s="54"/>
      <c r="K53" s="55"/>
      <c r="L53" s="56" t="s">
        <v>25</v>
      </c>
    </row>
    <row r="54" spans="1:12" x14ac:dyDescent="0.25">
      <c r="A54" s="11"/>
      <c r="B54" s="12"/>
      <c r="C54" s="13"/>
      <c r="D54" s="57">
        <v>0.72013888888888899</v>
      </c>
      <c r="E54" s="58" t="s">
        <v>6</v>
      </c>
      <c r="F54" s="58">
        <v>1148</v>
      </c>
      <c r="G54" s="57">
        <v>0.74861111111111101</v>
      </c>
      <c r="H54" s="58" t="s">
        <v>7</v>
      </c>
      <c r="I54" s="34"/>
      <c r="J54" s="15"/>
      <c r="K54" s="20"/>
      <c r="L54" s="22" t="s">
        <v>25</v>
      </c>
    </row>
    <row r="55" spans="1:12" x14ac:dyDescent="0.25">
      <c r="A55" s="11"/>
      <c r="B55" s="12"/>
      <c r="C55" s="13"/>
      <c r="D55" s="234" t="s">
        <v>28</v>
      </c>
      <c r="E55" s="235"/>
      <c r="F55" s="235"/>
      <c r="G55" s="235"/>
      <c r="H55" s="236"/>
      <c r="I55" s="34"/>
      <c r="J55" s="15"/>
      <c r="K55" s="20"/>
      <c r="L55" s="22" t="s">
        <v>25</v>
      </c>
    </row>
    <row r="56" spans="1:12" x14ac:dyDescent="0.25">
      <c r="A56" s="11"/>
      <c r="B56" s="12"/>
      <c r="C56" s="13"/>
      <c r="D56" s="3">
        <v>0.76944444444444438</v>
      </c>
      <c r="E56" s="18" t="s">
        <v>7</v>
      </c>
      <c r="F56" s="4">
        <v>26215</v>
      </c>
      <c r="G56" s="3">
        <v>0.78819444444444453</v>
      </c>
      <c r="H56" s="18" t="s">
        <v>33</v>
      </c>
      <c r="I56" s="34"/>
      <c r="J56" s="15"/>
      <c r="K56" s="20"/>
      <c r="L56" s="22" t="s">
        <v>25</v>
      </c>
    </row>
    <row r="57" spans="1:12" x14ac:dyDescent="0.25">
      <c r="A57" s="11"/>
      <c r="B57" s="12"/>
      <c r="C57" s="13"/>
      <c r="D57" s="17">
        <v>0.79166666666666663</v>
      </c>
      <c r="E57" s="18" t="s">
        <v>33</v>
      </c>
      <c r="F57" s="18">
        <v>26216</v>
      </c>
      <c r="G57" s="17">
        <v>0.81041666666666667</v>
      </c>
      <c r="H57" s="18" t="s">
        <v>7</v>
      </c>
      <c r="I57" s="34"/>
      <c r="J57" s="15"/>
      <c r="K57" s="20"/>
      <c r="L57" s="22" t="s">
        <v>25</v>
      </c>
    </row>
    <row r="58" spans="1:12" x14ac:dyDescent="0.25">
      <c r="A58" s="11"/>
      <c r="B58" s="12"/>
      <c r="C58" s="13"/>
      <c r="D58" s="17">
        <v>0.85277777777777775</v>
      </c>
      <c r="E58" s="18" t="s">
        <v>7</v>
      </c>
      <c r="F58" s="18">
        <v>26217</v>
      </c>
      <c r="G58" s="17">
        <v>0.87152777777777779</v>
      </c>
      <c r="H58" s="18" t="s">
        <v>33</v>
      </c>
      <c r="I58" s="34"/>
      <c r="J58" s="15"/>
      <c r="K58" s="20"/>
      <c r="L58" s="22" t="s">
        <v>25</v>
      </c>
    </row>
    <row r="59" spans="1:12" x14ac:dyDescent="0.25">
      <c r="A59" s="11"/>
      <c r="B59" s="12"/>
      <c r="C59" s="13"/>
      <c r="D59" s="17">
        <v>0.875</v>
      </c>
      <c r="E59" s="18" t="s">
        <v>33</v>
      </c>
      <c r="F59" s="18">
        <v>26218</v>
      </c>
      <c r="G59" s="17">
        <v>0.89374999999999993</v>
      </c>
      <c r="H59" s="18" t="s">
        <v>7</v>
      </c>
      <c r="I59" s="34"/>
      <c r="J59" s="15"/>
      <c r="K59" s="20"/>
      <c r="L59" s="22" t="s">
        <v>25</v>
      </c>
    </row>
    <row r="60" spans="1:12" x14ac:dyDescent="0.25">
      <c r="A60" s="11"/>
      <c r="B60" s="12"/>
      <c r="C60" s="13"/>
      <c r="D60" s="234" t="s">
        <v>45</v>
      </c>
      <c r="E60" s="235"/>
      <c r="F60" s="235"/>
      <c r="G60" s="235"/>
      <c r="H60" s="236"/>
      <c r="I60" s="34"/>
      <c r="J60" s="15"/>
      <c r="K60" s="20"/>
      <c r="L60" s="22" t="s">
        <v>25</v>
      </c>
    </row>
    <row r="61" spans="1:12" x14ac:dyDescent="0.25">
      <c r="A61" s="11"/>
      <c r="B61" s="12"/>
      <c r="C61" s="13"/>
      <c r="D61" s="234" t="s">
        <v>51</v>
      </c>
      <c r="E61" s="235"/>
      <c r="F61" s="235"/>
      <c r="G61" s="235"/>
      <c r="H61" s="236"/>
      <c r="I61" s="34"/>
      <c r="J61" s="15"/>
      <c r="K61" s="20"/>
      <c r="L61" s="22" t="s">
        <v>21</v>
      </c>
    </row>
    <row r="62" spans="1:12" x14ac:dyDescent="0.25">
      <c r="A62" s="11"/>
      <c r="B62" s="12"/>
      <c r="C62" s="13"/>
      <c r="D62" s="234" t="s">
        <v>48</v>
      </c>
      <c r="E62" s="235"/>
      <c r="F62" s="235"/>
      <c r="G62" s="235"/>
      <c r="H62" s="236"/>
      <c r="I62" s="34"/>
      <c r="J62" s="15"/>
      <c r="K62" s="20"/>
      <c r="L62" s="22" t="s">
        <v>21</v>
      </c>
    </row>
    <row r="63" spans="1:12" x14ac:dyDescent="0.25">
      <c r="A63" s="11"/>
      <c r="B63" s="12"/>
      <c r="C63" s="13"/>
      <c r="D63" s="17">
        <v>0.18611111111111112</v>
      </c>
      <c r="E63" s="18" t="s">
        <v>7</v>
      </c>
      <c r="F63" s="18">
        <v>26201</v>
      </c>
      <c r="G63" s="17">
        <v>0.20486111111111113</v>
      </c>
      <c r="H63" s="18" t="s">
        <v>33</v>
      </c>
      <c r="I63" s="34"/>
      <c r="J63" s="15"/>
      <c r="K63" s="20"/>
      <c r="L63" s="22" t="s">
        <v>21</v>
      </c>
    </row>
    <row r="64" spans="1:12" x14ac:dyDescent="0.25">
      <c r="A64" s="11"/>
      <c r="B64" s="12"/>
      <c r="C64" s="13"/>
      <c r="D64" s="17">
        <v>0.21041666666666667</v>
      </c>
      <c r="E64" s="18" t="s">
        <v>33</v>
      </c>
      <c r="F64" s="18">
        <v>26200</v>
      </c>
      <c r="G64" s="17">
        <v>0.22708333333333333</v>
      </c>
      <c r="H64" s="18" t="s">
        <v>7</v>
      </c>
      <c r="I64" s="34"/>
      <c r="J64" s="15"/>
      <c r="K64" s="20"/>
      <c r="L64" s="22" t="s">
        <v>21</v>
      </c>
    </row>
    <row r="65" spans="1:12" x14ac:dyDescent="0.25">
      <c r="A65" s="11"/>
      <c r="B65" s="12"/>
      <c r="C65" s="13"/>
      <c r="D65" s="234" t="s">
        <v>28</v>
      </c>
      <c r="E65" s="235"/>
      <c r="F65" s="235"/>
      <c r="G65" s="235"/>
      <c r="H65" s="236"/>
      <c r="I65" s="34"/>
      <c r="J65" s="15"/>
      <c r="K65" s="20"/>
      <c r="L65" s="22" t="s">
        <v>21</v>
      </c>
    </row>
    <row r="66" spans="1:12" x14ac:dyDescent="0.25">
      <c r="A66" s="11"/>
      <c r="B66" s="12"/>
      <c r="C66" s="13"/>
      <c r="D66" s="59">
        <v>0.24444444444444446</v>
      </c>
      <c r="E66" s="49" t="s">
        <v>7</v>
      </c>
      <c r="F66" s="49">
        <v>1143</v>
      </c>
      <c r="G66" s="59">
        <v>0.27430555555555552</v>
      </c>
      <c r="H66" s="49" t="s">
        <v>6</v>
      </c>
      <c r="I66" s="34"/>
      <c r="J66" s="15"/>
      <c r="K66" s="20"/>
      <c r="L66" s="22" t="s">
        <v>21</v>
      </c>
    </row>
    <row r="67" spans="1:12" ht="15.75" thickBot="1" x14ac:dyDescent="0.3">
      <c r="A67" s="31"/>
      <c r="B67" s="23"/>
      <c r="C67" s="24"/>
      <c r="D67" s="239" t="s">
        <v>28</v>
      </c>
      <c r="E67" s="240"/>
      <c r="F67" s="240"/>
      <c r="G67" s="240"/>
      <c r="H67" s="241"/>
      <c r="I67" s="32">
        <v>0.29166666666666669</v>
      </c>
      <c r="J67" s="26">
        <v>11</v>
      </c>
      <c r="K67" s="27">
        <f>J67/7</f>
        <v>1.5714285714285714</v>
      </c>
      <c r="L67" s="28" t="s">
        <v>21</v>
      </c>
    </row>
    <row r="68" spans="1:12" ht="15.75" thickTop="1" x14ac:dyDescent="0.25">
      <c r="A68" s="60"/>
      <c r="B68" s="61"/>
      <c r="C68" s="62"/>
      <c r="D68" s="61"/>
      <c r="E68" s="62"/>
      <c r="F68" s="62"/>
      <c r="G68" s="61"/>
      <c r="H68" s="62"/>
      <c r="I68" s="63"/>
      <c r="J68" s="86"/>
      <c r="K68" s="86"/>
      <c r="L68" s="65"/>
    </row>
    <row r="69" spans="1:12" x14ac:dyDescent="0.25">
      <c r="A69" s="66"/>
      <c r="B69" s="67"/>
      <c r="C69" s="68"/>
      <c r="D69" s="242"/>
      <c r="E69" s="243"/>
      <c r="F69" s="243"/>
      <c r="G69" s="243"/>
      <c r="H69" s="243"/>
      <c r="I69" s="69"/>
      <c r="J69" s="70"/>
      <c r="K69" s="70"/>
      <c r="L69" s="71"/>
    </row>
    <row r="70" spans="1:12" x14ac:dyDescent="0.25">
      <c r="J70" s="10" t="s">
        <v>20</v>
      </c>
      <c r="K70" s="5">
        <f>SUM(K10:K67)</f>
        <v>22.035714285714288</v>
      </c>
    </row>
  </sheetData>
  <sheetProtection algorithmName="SHA-512" hashValue="KTVX2YxtrIGxDTO/VEs5X5Ofukrzy+gLwOXMQYiqAcQuMJqo/OP0dcd/8EAurcQEObTZFnkrSKFYNhoB5b7xxg==" saltValue="aWUrkM++b/C5trYXmU2JYA==" spinCount="100000" sheet="1" objects="1" scenarios="1" selectLockedCells="1" selectUnlockedCells="1"/>
  <mergeCells count="25">
    <mergeCell ref="D29:H29"/>
    <mergeCell ref="D30:H30"/>
    <mergeCell ref="D35:H35"/>
    <mergeCell ref="D10:H10"/>
    <mergeCell ref="D16:H16"/>
    <mergeCell ref="D24:H24"/>
    <mergeCell ref="D15:H15"/>
    <mergeCell ref="D17:H17"/>
    <mergeCell ref="D22:H22"/>
    <mergeCell ref="D23:H23"/>
    <mergeCell ref="D69:H69"/>
    <mergeCell ref="D62:H62"/>
    <mergeCell ref="D65:H65"/>
    <mergeCell ref="D67:H67"/>
    <mergeCell ref="D36:H36"/>
    <mergeCell ref="D38:H38"/>
    <mergeCell ref="D45:H45"/>
    <mergeCell ref="D55:H55"/>
    <mergeCell ref="D60:H60"/>
    <mergeCell ref="D46:H46"/>
    <mergeCell ref="D47:H47"/>
    <mergeCell ref="D50:H50"/>
    <mergeCell ref="D52:H52"/>
    <mergeCell ref="D53:H53"/>
    <mergeCell ref="D61:H61"/>
  </mergeCells>
  <pageMargins left="0.7" right="0.7" top="0.78740157499999996" bottom="0.78740157499999996" header="0.3" footer="0.3"/>
  <pageSetup scale="88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DABA5-AAF7-4A3A-B590-9746B30318C3}">
  <dimension ref="A1:L53"/>
  <sheetViews>
    <sheetView workbookViewId="0">
      <selection activeCell="H28" sqref="H28"/>
    </sheetView>
  </sheetViews>
  <sheetFormatPr defaultRowHeight="15" x14ac:dyDescent="0.25"/>
  <cols>
    <col min="1" max="1" width="10.7109375" customWidth="1"/>
    <col min="2" max="2" width="6.7109375" customWidth="1"/>
    <col min="3" max="3" width="9.28515625" customWidth="1"/>
    <col min="4" max="4" width="6.42578125" customWidth="1"/>
    <col min="5" max="5" width="9.42578125" customWidth="1"/>
    <col min="7" max="7" width="6.28515625" customWidth="1"/>
    <col min="8" max="8" width="10.85546875" customWidth="1"/>
    <col min="9" max="9" width="7.7109375" customWidth="1"/>
    <col min="10" max="10" width="9.7109375" customWidth="1"/>
    <col min="11" max="11" width="7.7109375" customWidth="1"/>
    <col min="12" max="12" width="11.7109375" customWidth="1"/>
  </cols>
  <sheetData>
    <row r="1" spans="1:12" ht="23.25" x14ac:dyDescent="0.35">
      <c r="A1" s="1" t="s">
        <v>224</v>
      </c>
    </row>
    <row r="3" spans="1:12" x14ac:dyDescent="0.25">
      <c r="A3" s="2" t="s">
        <v>217</v>
      </c>
    </row>
    <row r="5" spans="1:12" s="6" customFormat="1" x14ac:dyDescent="0.25">
      <c r="A5" s="2" t="s">
        <v>10</v>
      </c>
      <c r="B5" s="2"/>
      <c r="C5" s="2"/>
      <c r="D5" s="2"/>
      <c r="E5" s="2"/>
      <c r="F5" s="5">
        <f>K53</f>
        <v>14.785714285714286</v>
      </c>
    </row>
    <row r="6" spans="1:12" s="6" customFormat="1" x14ac:dyDescent="0.25">
      <c r="A6" s="6" t="s">
        <v>11</v>
      </c>
      <c r="E6" s="7"/>
      <c r="F6" s="7">
        <f>37.5/7</f>
        <v>5.3571428571428568</v>
      </c>
    </row>
    <row r="7" spans="1:12" s="6" customFormat="1" x14ac:dyDescent="0.25">
      <c r="A7" s="2" t="s">
        <v>12</v>
      </c>
      <c r="B7" s="2"/>
      <c r="C7" s="2"/>
      <c r="D7" s="2"/>
      <c r="E7" s="2"/>
      <c r="F7" s="5">
        <f>F5/F6</f>
        <v>2.7600000000000002</v>
      </c>
    </row>
    <row r="8" spans="1:12" s="6" customFormat="1" x14ac:dyDescent="0.25">
      <c r="A8" s="2" t="s">
        <v>13</v>
      </c>
      <c r="B8" s="2"/>
      <c r="C8" s="2"/>
      <c r="D8" s="2"/>
      <c r="E8" s="2"/>
      <c r="F8" s="5">
        <f>F7*1.15</f>
        <v>3.1739999999999999</v>
      </c>
      <c r="G8" s="8"/>
    </row>
    <row r="10" spans="1:12" x14ac:dyDescent="0.25">
      <c r="A10" s="2" t="s">
        <v>14</v>
      </c>
      <c r="B10" s="2"/>
      <c r="C10" s="2"/>
    </row>
    <row r="11" spans="1:12" x14ac:dyDescent="0.25">
      <c r="A11" s="9" t="s">
        <v>0</v>
      </c>
      <c r="B11" s="9" t="s">
        <v>15</v>
      </c>
      <c r="C11" s="9" t="s">
        <v>2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2</v>
      </c>
      <c r="I11" s="9" t="s">
        <v>16</v>
      </c>
      <c r="J11" s="9" t="s">
        <v>17</v>
      </c>
      <c r="K11" s="9" t="s">
        <v>18</v>
      </c>
      <c r="L11" s="9" t="s">
        <v>5</v>
      </c>
    </row>
    <row r="12" spans="1:12" x14ac:dyDescent="0.25">
      <c r="A12" s="40" t="s">
        <v>21</v>
      </c>
      <c r="B12" s="41">
        <v>0.5625</v>
      </c>
      <c r="C12" s="42" t="s">
        <v>198</v>
      </c>
      <c r="D12" s="234" t="s">
        <v>41</v>
      </c>
      <c r="E12" s="235"/>
      <c r="F12" s="235"/>
      <c r="G12" s="235"/>
      <c r="H12" s="236"/>
      <c r="I12" s="43"/>
      <c r="J12" s="47"/>
      <c r="K12" s="47"/>
      <c r="L12" s="83" t="s">
        <v>23</v>
      </c>
    </row>
    <row r="13" spans="1:12" x14ac:dyDescent="0.25">
      <c r="A13" s="11"/>
      <c r="B13" s="12"/>
      <c r="C13" s="13"/>
      <c r="D13" s="17"/>
      <c r="E13" s="18" t="s">
        <v>198</v>
      </c>
      <c r="F13" s="18">
        <v>1175</v>
      </c>
      <c r="G13" s="17"/>
      <c r="H13" s="18" t="s">
        <v>196</v>
      </c>
      <c r="I13" s="14"/>
      <c r="J13" s="20"/>
      <c r="K13" s="20"/>
      <c r="L13" s="83"/>
    </row>
    <row r="14" spans="1:12" x14ac:dyDescent="0.25">
      <c r="A14" s="11"/>
      <c r="B14" s="12"/>
      <c r="C14" s="13"/>
      <c r="D14" s="17"/>
      <c r="E14" s="18" t="s">
        <v>196</v>
      </c>
      <c r="F14" s="18" t="s">
        <v>132</v>
      </c>
      <c r="G14" s="17"/>
      <c r="H14" s="18" t="s">
        <v>204</v>
      </c>
      <c r="I14" s="14"/>
      <c r="J14" s="20"/>
      <c r="K14" s="20"/>
      <c r="L14" s="83"/>
    </row>
    <row r="15" spans="1:12" x14ac:dyDescent="0.25">
      <c r="A15" s="79"/>
      <c r="B15" s="80"/>
      <c r="C15" s="81"/>
      <c r="D15" s="234" t="s">
        <v>40</v>
      </c>
      <c r="E15" s="235"/>
      <c r="F15" s="235"/>
      <c r="G15" s="235"/>
      <c r="H15" s="236"/>
      <c r="I15" s="29">
        <v>0.83333333333333337</v>
      </c>
      <c r="J15" s="21">
        <v>6.5</v>
      </c>
      <c r="K15" s="21">
        <f>J15*4/7</f>
        <v>3.7142857142857144</v>
      </c>
      <c r="L15" s="83"/>
    </row>
    <row r="16" spans="1:12" x14ac:dyDescent="0.25">
      <c r="A16" s="40" t="s">
        <v>21</v>
      </c>
      <c r="B16" s="41">
        <v>0.45833333333333331</v>
      </c>
      <c r="C16" s="42" t="s">
        <v>202</v>
      </c>
      <c r="D16" s="234" t="s">
        <v>218</v>
      </c>
      <c r="E16" s="235"/>
      <c r="F16" s="235"/>
      <c r="G16" s="235"/>
      <c r="H16" s="236"/>
      <c r="I16" s="43"/>
      <c r="J16" s="47"/>
      <c r="K16" s="47"/>
      <c r="L16" s="83" t="s">
        <v>26</v>
      </c>
    </row>
    <row r="17" spans="1:12" x14ac:dyDescent="0.25">
      <c r="A17" s="11"/>
      <c r="B17" s="12"/>
      <c r="C17" s="13"/>
      <c r="D17" s="17"/>
      <c r="E17" s="18" t="s">
        <v>202</v>
      </c>
      <c r="F17" s="18">
        <v>1171</v>
      </c>
      <c r="G17" s="17"/>
      <c r="H17" s="18" t="s">
        <v>196</v>
      </c>
      <c r="I17" s="14"/>
      <c r="J17" s="20"/>
      <c r="K17" s="20"/>
      <c r="L17" s="83"/>
    </row>
    <row r="18" spans="1:12" x14ac:dyDescent="0.25">
      <c r="A18" s="11"/>
      <c r="B18" s="12"/>
      <c r="C18" s="13"/>
      <c r="D18" s="17"/>
      <c r="E18" s="18" t="s">
        <v>196</v>
      </c>
      <c r="F18" s="18">
        <v>1178</v>
      </c>
      <c r="G18" s="17"/>
      <c r="H18" s="18" t="s">
        <v>198</v>
      </c>
      <c r="I18" s="14"/>
      <c r="J18" s="20"/>
      <c r="K18" s="20"/>
      <c r="L18" s="83"/>
    </row>
    <row r="19" spans="1:12" x14ac:dyDescent="0.25">
      <c r="A19" s="79"/>
      <c r="B19" s="80"/>
      <c r="C19" s="81"/>
      <c r="D19" s="234" t="s">
        <v>40</v>
      </c>
      <c r="E19" s="235"/>
      <c r="F19" s="235"/>
      <c r="G19" s="235"/>
      <c r="H19" s="236"/>
      <c r="I19" s="29">
        <v>0.91666666666666663</v>
      </c>
      <c r="J19" s="21">
        <v>11</v>
      </c>
      <c r="K19" s="21">
        <f>J19*1/7</f>
        <v>1.5714285714285714</v>
      </c>
      <c r="L19" s="83"/>
    </row>
    <row r="20" spans="1:12" x14ac:dyDescent="0.25">
      <c r="A20" s="185">
        <v>1</v>
      </c>
      <c r="B20" s="12">
        <v>0.625</v>
      </c>
      <c r="C20" s="13" t="s">
        <v>202</v>
      </c>
      <c r="D20" s="234" t="s">
        <v>219</v>
      </c>
      <c r="E20" s="237"/>
      <c r="F20" s="237"/>
      <c r="G20" s="237"/>
      <c r="H20" s="238"/>
      <c r="I20" s="13"/>
      <c r="J20" s="20"/>
      <c r="K20" s="20"/>
      <c r="L20" s="83" t="s">
        <v>9</v>
      </c>
    </row>
    <row r="21" spans="1:12" x14ac:dyDescent="0.25">
      <c r="A21" s="78"/>
      <c r="B21" s="13"/>
      <c r="C21" s="13"/>
      <c r="D21" s="142"/>
      <c r="E21" s="148" t="s">
        <v>202</v>
      </c>
      <c r="F21" s="186" t="s">
        <v>220</v>
      </c>
      <c r="G21" s="186"/>
      <c r="H21" s="187" t="s">
        <v>199</v>
      </c>
      <c r="I21" s="13"/>
      <c r="J21" s="20"/>
      <c r="K21" s="20"/>
      <c r="L21" s="83"/>
    </row>
    <row r="22" spans="1:12" ht="15.75" thickBot="1" x14ac:dyDescent="0.3">
      <c r="A22" s="84"/>
      <c r="B22" s="24"/>
      <c r="C22" s="24"/>
      <c r="D22" s="239" t="s">
        <v>221</v>
      </c>
      <c r="E22" s="240"/>
      <c r="F22" s="240"/>
      <c r="G22" s="240"/>
      <c r="H22" s="241"/>
      <c r="I22" s="23">
        <v>0.875</v>
      </c>
      <c r="J22" s="27">
        <v>6</v>
      </c>
      <c r="K22" s="21">
        <f>J22*1/7</f>
        <v>0.8571428571428571</v>
      </c>
      <c r="L22" s="35"/>
    </row>
    <row r="23" spans="1:12" ht="15.75" thickTop="1" x14ac:dyDescent="0.25">
      <c r="A23" s="40" t="s">
        <v>21</v>
      </c>
      <c r="B23" s="41">
        <v>0.66666666666666663</v>
      </c>
      <c r="C23" s="42" t="s">
        <v>202</v>
      </c>
      <c r="D23" s="234" t="s">
        <v>41</v>
      </c>
      <c r="E23" s="235"/>
      <c r="F23" s="235"/>
      <c r="G23" s="235"/>
      <c r="H23" s="236"/>
      <c r="I23" s="43"/>
      <c r="J23" s="47"/>
      <c r="K23" s="47"/>
      <c r="L23" s="83" t="s">
        <v>25</v>
      </c>
    </row>
    <row r="24" spans="1:12" x14ac:dyDescent="0.25">
      <c r="A24" s="11"/>
      <c r="B24" s="12"/>
      <c r="C24" s="13"/>
      <c r="D24" s="17"/>
      <c r="E24" s="18" t="s">
        <v>202</v>
      </c>
      <c r="F24" s="18">
        <v>1179</v>
      </c>
      <c r="G24" s="17"/>
      <c r="H24" s="18" t="s">
        <v>196</v>
      </c>
      <c r="I24" s="14"/>
      <c r="J24" s="20"/>
      <c r="K24" s="20"/>
      <c r="L24" s="83"/>
    </row>
    <row r="25" spans="1:12" x14ac:dyDescent="0.25">
      <c r="A25" s="11"/>
      <c r="B25" s="12"/>
      <c r="C25" s="13"/>
      <c r="D25" s="17"/>
      <c r="E25" s="18" t="s">
        <v>196</v>
      </c>
      <c r="F25" s="18" t="s">
        <v>132</v>
      </c>
      <c r="G25" s="17"/>
      <c r="H25" s="18" t="s">
        <v>200</v>
      </c>
      <c r="I25" s="14"/>
      <c r="J25" s="20"/>
      <c r="K25" s="20"/>
      <c r="L25" s="83"/>
    </row>
    <row r="26" spans="1:12" x14ac:dyDescent="0.25">
      <c r="A26" s="79"/>
      <c r="B26" s="80"/>
      <c r="C26" s="81"/>
      <c r="D26" s="234" t="s">
        <v>40</v>
      </c>
      <c r="E26" s="235"/>
      <c r="F26" s="235"/>
      <c r="G26" s="235"/>
      <c r="H26" s="236"/>
      <c r="I26" s="29">
        <v>0.91666666666666663</v>
      </c>
      <c r="J26" s="21">
        <v>6</v>
      </c>
      <c r="K26" s="21">
        <f>J26*1/7</f>
        <v>0.8571428571428571</v>
      </c>
      <c r="L26" s="83"/>
    </row>
    <row r="27" spans="1:12" x14ac:dyDescent="0.25">
      <c r="A27" s="190">
        <v>2</v>
      </c>
      <c r="B27" s="30">
        <v>0.16666666666666666</v>
      </c>
      <c r="C27" s="82" t="s">
        <v>204</v>
      </c>
      <c r="D27" s="234" t="s">
        <v>41</v>
      </c>
      <c r="E27" s="235"/>
      <c r="F27" s="235"/>
      <c r="G27" s="235"/>
      <c r="H27" s="236"/>
      <c r="I27" s="13"/>
      <c r="J27" s="20"/>
      <c r="K27" s="20"/>
      <c r="L27" s="83" t="s">
        <v>21</v>
      </c>
    </row>
    <row r="28" spans="1:12" x14ac:dyDescent="0.25">
      <c r="A28" s="78"/>
      <c r="B28" s="13"/>
      <c r="C28" s="13"/>
      <c r="D28" s="3"/>
      <c r="E28" s="18" t="s">
        <v>204</v>
      </c>
      <c r="F28" s="4" t="s">
        <v>132</v>
      </c>
      <c r="G28" s="3"/>
      <c r="H28" s="18" t="s">
        <v>196</v>
      </c>
      <c r="I28" s="13"/>
      <c r="J28" s="20"/>
      <c r="K28" s="20"/>
      <c r="L28" s="83"/>
    </row>
    <row r="29" spans="1:12" x14ac:dyDescent="0.25">
      <c r="A29" s="78"/>
      <c r="B29" s="13"/>
      <c r="C29" s="13"/>
      <c r="D29" s="17"/>
      <c r="E29" s="18" t="s">
        <v>196</v>
      </c>
      <c r="F29" s="18">
        <v>1162</v>
      </c>
      <c r="G29" s="17"/>
      <c r="H29" s="18" t="s">
        <v>202</v>
      </c>
      <c r="I29" s="13"/>
      <c r="J29" s="20"/>
      <c r="K29" s="20"/>
      <c r="L29" s="83"/>
    </row>
    <row r="30" spans="1:12" ht="15.75" thickBot="1" x14ac:dyDescent="0.3">
      <c r="A30" s="84"/>
      <c r="B30" s="24"/>
      <c r="C30" s="24"/>
      <c r="D30" s="239" t="s">
        <v>40</v>
      </c>
      <c r="E30" s="240"/>
      <c r="F30" s="240"/>
      <c r="G30" s="240"/>
      <c r="H30" s="241"/>
      <c r="I30" s="23">
        <v>0.4375</v>
      </c>
      <c r="J30" s="27">
        <v>6.5</v>
      </c>
      <c r="K30" s="27">
        <f>J30*1/7</f>
        <v>0.9285714285714286</v>
      </c>
      <c r="L30" s="35"/>
    </row>
    <row r="31" spans="1:12" ht="15.75" thickTop="1" x14ac:dyDescent="0.25">
      <c r="A31" s="190">
        <v>2</v>
      </c>
      <c r="B31" s="30">
        <v>0.22916666666666666</v>
      </c>
      <c r="C31" s="82" t="s">
        <v>200</v>
      </c>
      <c r="D31" s="234" t="s">
        <v>41</v>
      </c>
      <c r="E31" s="235"/>
      <c r="F31" s="235"/>
      <c r="G31" s="235"/>
      <c r="H31" s="236"/>
      <c r="I31" s="13"/>
      <c r="J31" s="20"/>
      <c r="K31" s="20"/>
      <c r="L31" s="83" t="s">
        <v>102</v>
      </c>
    </row>
    <row r="32" spans="1:12" x14ac:dyDescent="0.25">
      <c r="A32" s="78"/>
      <c r="B32" s="13"/>
      <c r="C32" s="13"/>
      <c r="D32" s="3"/>
      <c r="E32" s="18" t="s">
        <v>204</v>
      </c>
      <c r="F32" s="4" t="s">
        <v>132</v>
      </c>
      <c r="G32" s="3"/>
      <c r="H32" s="18" t="s">
        <v>196</v>
      </c>
      <c r="I32" s="13"/>
      <c r="J32" s="20"/>
      <c r="K32" s="20"/>
      <c r="L32" s="83"/>
    </row>
    <row r="33" spans="1:12" x14ac:dyDescent="0.25">
      <c r="A33" s="78"/>
      <c r="B33" s="13"/>
      <c r="C33" s="13"/>
      <c r="D33" s="17"/>
      <c r="E33" s="18" t="s">
        <v>196</v>
      </c>
      <c r="F33" s="18">
        <v>1162</v>
      </c>
      <c r="G33" s="17"/>
      <c r="H33" s="18" t="s">
        <v>202</v>
      </c>
      <c r="I33" s="13"/>
      <c r="J33" s="20"/>
      <c r="K33" s="20"/>
      <c r="L33" s="83"/>
    </row>
    <row r="34" spans="1:12" ht="15.75" thickBot="1" x14ac:dyDescent="0.3">
      <c r="A34" s="84"/>
      <c r="B34" s="24"/>
      <c r="C34" s="24"/>
      <c r="D34" s="239" t="s">
        <v>40</v>
      </c>
      <c r="E34" s="240"/>
      <c r="F34" s="240"/>
      <c r="G34" s="240"/>
      <c r="H34" s="241"/>
      <c r="I34" s="23">
        <v>0.5</v>
      </c>
      <c r="J34" s="27">
        <v>6.5</v>
      </c>
      <c r="K34" s="27">
        <f>J34*3/7</f>
        <v>2.7857142857142856</v>
      </c>
      <c r="L34" s="35"/>
    </row>
    <row r="35" spans="1:12" ht="15.75" thickTop="1" x14ac:dyDescent="0.25">
      <c r="A35" s="190">
        <v>2</v>
      </c>
      <c r="B35" s="30">
        <v>0.22916666666666666</v>
      </c>
      <c r="C35" s="82" t="s">
        <v>200</v>
      </c>
      <c r="D35" s="234" t="s">
        <v>41</v>
      </c>
      <c r="E35" s="235"/>
      <c r="F35" s="235"/>
      <c r="G35" s="235"/>
      <c r="H35" s="236"/>
      <c r="I35" s="13"/>
      <c r="J35" s="20"/>
      <c r="K35" s="20"/>
      <c r="L35" s="83" t="s">
        <v>26</v>
      </c>
    </row>
    <row r="36" spans="1:12" x14ac:dyDescent="0.25">
      <c r="A36" s="78"/>
      <c r="B36" s="13"/>
      <c r="C36" s="13"/>
      <c r="D36" s="3"/>
      <c r="E36" s="18" t="s">
        <v>204</v>
      </c>
      <c r="F36" s="4" t="s">
        <v>132</v>
      </c>
      <c r="G36" s="3"/>
      <c r="H36" s="18" t="s">
        <v>196</v>
      </c>
      <c r="I36" s="13"/>
      <c r="J36" s="20"/>
      <c r="K36" s="20"/>
      <c r="L36" s="83"/>
    </row>
    <row r="37" spans="1:12" x14ac:dyDescent="0.25">
      <c r="A37" s="78"/>
      <c r="B37" s="13"/>
      <c r="C37" s="13"/>
      <c r="D37" s="17"/>
      <c r="E37" s="18" t="s">
        <v>196</v>
      </c>
      <c r="F37" s="18">
        <v>1162</v>
      </c>
      <c r="G37" s="17"/>
      <c r="H37" s="18" t="s">
        <v>202</v>
      </c>
      <c r="I37" s="13"/>
      <c r="J37" s="20"/>
      <c r="K37" s="20"/>
      <c r="L37" s="83"/>
    </row>
    <row r="38" spans="1:12" ht="15.75" thickBot="1" x14ac:dyDescent="0.3">
      <c r="A38" s="84"/>
      <c r="B38" s="24"/>
      <c r="C38" s="24"/>
      <c r="D38" s="239" t="s">
        <v>218</v>
      </c>
      <c r="E38" s="240"/>
      <c r="F38" s="240"/>
      <c r="G38" s="240"/>
      <c r="H38" s="241"/>
      <c r="I38" s="23">
        <v>0.47916666666666669</v>
      </c>
      <c r="J38" s="27">
        <v>6</v>
      </c>
      <c r="K38" s="27">
        <f>J38*1/7</f>
        <v>0.8571428571428571</v>
      </c>
      <c r="L38" s="35"/>
    </row>
    <row r="39" spans="1:12" ht="15.75" thickTop="1" x14ac:dyDescent="0.25">
      <c r="A39" s="185">
        <v>2</v>
      </c>
      <c r="B39" s="12">
        <v>0.26041666666666669</v>
      </c>
      <c r="C39" s="13" t="s">
        <v>202</v>
      </c>
      <c r="D39" s="247" t="s">
        <v>41</v>
      </c>
      <c r="E39" s="248"/>
      <c r="F39" s="248"/>
      <c r="G39" s="248"/>
      <c r="H39" s="249"/>
      <c r="I39" s="13"/>
      <c r="J39" s="20"/>
      <c r="K39" s="20"/>
      <c r="L39" s="83" t="s">
        <v>9</v>
      </c>
    </row>
    <row r="40" spans="1:12" x14ac:dyDescent="0.25">
      <c r="A40" s="78"/>
      <c r="B40" s="13"/>
      <c r="C40" s="13"/>
      <c r="D40" s="17"/>
      <c r="E40" s="18" t="s">
        <v>202</v>
      </c>
      <c r="F40" s="18">
        <v>1167</v>
      </c>
      <c r="G40" s="17"/>
      <c r="H40" s="18" t="s">
        <v>196</v>
      </c>
      <c r="I40" s="13"/>
      <c r="J40" s="20"/>
      <c r="K40" s="20"/>
      <c r="L40" s="83"/>
    </row>
    <row r="41" spans="1:12" x14ac:dyDescent="0.25">
      <c r="A41" s="78"/>
      <c r="B41" s="13"/>
      <c r="C41" s="13"/>
      <c r="D41" s="216"/>
      <c r="E41" s="214" t="s">
        <v>196</v>
      </c>
      <c r="F41" s="214" t="s">
        <v>132</v>
      </c>
      <c r="G41" s="214"/>
      <c r="H41" s="215" t="s">
        <v>200</v>
      </c>
      <c r="I41" s="13"/>
      <c r="J41" s="20"/>
      <c r="K41" s="20"/>
      <c r="L41" s="83"/>
    </row>
    <row r="42" spans="1:12" x14ac:dyDescent="0.25">
      <c r="A42" s="78"/>
      <c r="B42" s="13"/>
      <c r="C42" s="13"/>
      <c r="D42" s="234" t="s">
        <v>222</v>
      </c>
      <c r="E42" s="237"/>
      <c r="F42" s="237"/>
      <c r="G42" s="237"/>
      <c r="H42" s="238"/>
      <c r="I42" s="13"/>
      <c r="J42" s="20"/>
      <c r="K42" s="20"/>
      <c r="L42" s="83"/>
    </row>
    <row r="43" spans="1:12" x14ac:dyDescent="0.25">
      <c r="A43" s="78"/>
      <c r="B43" s="13"/>
      <c r="C43" s="13"/>
      <c r="D43" s="216"/>
      <c r="E43" s="214" t="s">
        <v>200</v>
      </c>
      <c r="F43" s="214" t="s">
        <v>132</v>
      </c>
      <c r="G43" s="214" t="s">
        <v>196</v>
      </c>
      <c r="H43" s="215"/>
      <c r="I43" s="13"/>
      <c r="J43" s="20"/>
      <c r="K43" s="20"/>
      <c r="L43" s="83"/>
    </row>
    <row r="44" spans="1:12" x14ac:dyDescent="0.25">
      <c r="A44" s="78"/>
      <c r="B44" s="13"/>
      <c r="C44" s="13"/>
      <c r="D44" s="17"/>
      <c r="E44" s="18" t="s">
        <v>196</v>
      </c>
      <c r="F44" s="18">
        <v>1176</v>
      </c>
      <c r="G44" s="17"/>
      <c r="H44" s="18" t="s">
        <v>202</v>
      </c>
      <c r="I44" s="13"/>
      <c r="J44" s="20"/>
      <c r="K44" s="20"/>
      <c r="L44" s="83"/>
    </row>
    <row r="45" spans="1:12" ht="15.75" thickBot="1" x14ac:dyDescent="0.3">
      <c r="A45" s="84"/>
      <c r="B45" s="24"/>
      <c r="C45" s="24"/>
      <c r="D45" s="239" t="s">
        <v>223</v>
      </c>
      <c r="E45" s="240"/>
      <c r="F45" s="240"/>
      <c r="G45" s="240"/>
      <c r="H45" s="241"/>
      <c r="I45" s="23">
        <v>0.80208333333333337</v>
      </c>
      <c r="J45" s="27">
        <v>13</v>
      </c>
      <c r="K45" s="27">
        <f>J45/7</f>
        <v>1.8571428571428572</v>
      </c>
      <c r="L45" s="35"/>
    </row>
    <row r="46" spans="1:12" ht="15.75" thickTop="1" x14ac:dyDescent="0.25">
      <c r="A46" s="185">
        <v>2</v>
      </c>
      <c r="B46" s="12">
        <v>0.1875</v>
      </c>
      <c r="C46" s="13" t="s">
        <v>199</v>
      </c>
      <c r="D46" s="247" t="s">
        <v>41</v>
      </c>
      <c r="E46" s="248"/>
      <c r="F46" s="248"/>
      <c r="G46" s="248"/>
      <c r="H46" s="249"/>
      <c r="I46" s="13"/>
      <c r="J46" s="20"/>
      <c r="K46" s="20"/>
      <c r="L46" s="83" t="s">
        <v>25</v>
      </c>
    </row>
    <row r="47" spans="1:12" x14ac:dyDescent="0.25">
      <c r="A47" s="78"/>
      <c r="B47" s="13"/>
      <c r="C47" s="13"/>
      <c r="D47" s="17"/>
      <c r="E47" s="18" t="s">
        <v>199</v>
      </c>
      <c r="F47" s="18" t="s">
        <v>132</v>
      </c>
      <c r="G47" s="17"/>
      <c r="H47" s="18" t="s">
        <v>205</v>
      </c>
      <c r="I47" s="13"/>
      <c r="J47" s="20"/>
      <c r="K47" s="20"/>
      <c r="L47" s="83"/>
    </row>
    <row r="48" spans="1:12" x14ac:dyDescent="0.25">
      <c r="A48" s="78"/>
      <c r="B48" s="13"/>
      <c r="C48" s="13"/>
      <c r="D48" s="216"/>
      <c r="E48" s="214" t="s">
        <v>205</v>
      </c>
      <c r="F48" s="214">
        <v>1163</v>
      </c>
      <c r="G48" s="214"/>
      <c r="H48" s="215" t="s">
        <v>196</v>
      </c>
      <c r="I48" s="13"/>
      <c r="J48" s="20"/>
      <c r="K48" s="20"/>
      <c r="L48" s="83"/>
    </row>
    <row r="49" spans="1:12" x14ac:dyDescent="0.25">
      <c r="A49" s="78"/>
      <c r="B49" s="13"/>
      <c r="C49" s="13"/>
      <c r="D49" s="17"/>
      <c r="E49" s="18" t="s">
        <v>196</v>
      </c>
      <c r="F49" s="18">
        <v>1168</v>
      </c>
      <c r="G49" s="17"/>
      <c r="H49" s="18" t="s">
        <v>202</v>
      </c>
      <c r="I49" s="13"/>
      <c r="J49" s="20"/>
      <c r="K49" s="20"/>
      <c r="L49" s="83"/>
    </row>
    <row r="50" spans="1:12" ht="15.75" thickBot="1" x14ac:dyDescent="0.3">
      <c r="A50" s="78"/>
      <c r="B50" s="13"/>
      <c r="C50" s="13"/>
      <c r="D50" s="244" t="s">
        <v>40</v>
      </c>
      <c r="E50" s="245"/>
      <c r="F50" s="245"/>
      <c r="G50" s="245"/>
      <c r="H50" s="246"/>
      <c r="I50" s="12">
        <v>0.58333333333333337</v>
      </c>
      <c r="J50" s="20">
        <v>9.5</v>
      </c>
      <c r="K50" s="27">
        <f>J50/7</f>
        <v>1.3571428571428572</v>
      </c>
      <c r="L50" s="16"/>
    </row>
    <row r="51" spans="1:12" ht="15.75" thickTop="1" x14ac:dyDescent="0.25">
      <c r="A51" s="60"/>
      <c r="B51" s="61"/>
      <c r="C51" s="62"/>
      <c r="D51" s="61"/>
      <c r="E51" s="62"/>
      <c r="F51" s="62"/>
      <c r="G51" s="61"/>
      <c r="H51" s="62"/>
      <c r="I51" s="63"/>
      <c r="J51" s="86"/>
      <c r="K51" s="86"/>
      <c r="L51" s="65"/>
    </row>
    <row r="52" spans="1:12" x14ac:dyDescent="0.25">
      <c r="A52" s="66"/>
      <c r="B52" s="67"/>
      <c r="C52" s="68"/>
      <c r="D52" s="242"/>
      <c r="E52" s="243"/>
      <c r="F52" s="243"/>
      <c r="G52" s="243"/>
      <c r="H52" s="243"/>
      <c r="I52" s="69"/>
      <c r="J52" s="70"/>
      <c r="K52" s="70"/>
      <c r="L52" s="71"/>
    </row>
    <row r="53" spans="1:12" x14ac:dyDescent="0.25">
      <c r="J53" s="10" t="s">
        <v>20</v>
      </c>
      <c r="K53" s="5">
        <f>SUM(K12:K52)</f>
        <v>14.785714285714286</v>
      </c>
      <c r="L53">
        <f>K53*7</f>
        <v>103.5</v>
      </c>
    </row>
  </sheetData>
  <sheetProtection algorithmName="SHA-512" hashValue="4Ketsf2J/2Qrcoeapslw8eP1d7+UG9PGLtVVthyG+Sd5uXmp/l4e1E1nZiQY6bLI3+Gi5FjNOfDqofEaLQeDug==" saltValue="8h2OCvYf8MLE9XVFB2Heew==" spinCount="100000" sheet="1" objects="1" scenarios="1" selectLockedCells="1" selectUnlockedCells="1"/>
  <mergeCells count="20">
    <mergeCell ref="D50:H50"/>
    <mergeCell ref="D52:H52"/>
    <mergeCell ref="D35:H35"/>
    <mergeCell ref="D38:H38"/>
    <mergeCell ref="D39:H39"/>
    <mergeCell ref="D42:H42"/>
    <mergeCell ref="D45:H45"/>
    <mergeCell ref="D46:H46"/>
    <mergeCell ref="D34:H34"/>
    <mergeCell ref="D12:H12"/>
    <mergeCell ref="D15:H15"/>
    <mergeCell ref="D16:H16"/>
    <mergeCell ref="D19:H19"/>
    <mergeCell ref="D20:H20"/>
    <mergeCell ref="D22:H22"/>
    <mergeCell ref="D23:H23"/>
    <mergeCell ref="D26:H26"/>
    <mergeCell ref="D27:H27"/>
    <mergeCell ref="D30:H30"/>
    <mergeCell ref="D31:H3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559E-7C3D-4A68-90A3-5E4EAB0AC691}">
  <dimension ref="A1:L106"/>
  <sheetViews>
    <sheetView workbookViewId="0">
      <selection activeCell="K106" sqref="K106"/>
    </sheetView>
  </sheetViews>
  <sheetFormatPr defaultRowHeight="15" x14ac:dyDescent="0.25"/>
  <cols>
    <col min="1" max="1" width="10.7109375" customWidth="1"/>
    <col min="2" max="2" width="6.7109375" customWidth="1"/>
    <col min="3" max="3" width="9.28515625" customWidth="1"/>
    <col min="4" max="4" width="6.42578125" customWidth="1"/>
    <col min="5" max="5" width="9.42578125" customWidth="1"/>
    <col min="7" max="7" width="6.28515625" customWidth="1"/>
    <col min="8" max="8" width="9.7109375" customWidth="1"/>
    <col min="9" max="9" width="7.7109375" style="167" customWidth="1"/>
    <col min="10" max="11" width="7.7109375" customWidth="1"/>
    <col min="12" max="12" width="11.7109375" customWidth="1"/>
  </cols>
  <sheetData>
    <row r="1" spans="1:12" ht="23.25" x14ac:dyDescent="0.35">
      <c r="A1" s="1" t="s">
        <v>159</v>
      </c>
    </row>
    <row r="3" spans="1:12" x14ac:dyDescent="0.25">
      <c r="A3" s="2" t="s">
        <v>10</v>
      </c>
      <c r="B3" s="2"/>
      <c r="C3" s="2"/>
      <c r="D3" s="2"/>
      <c r="E3" s="2"/>
      <c r="F3" s="5">
        <f>K105</f>
        <v>51.964285714285694</v>
      </c>
      <c r="G3" s="6"/>
      <c r="H3" s="6"/>
      <c r="I3" s="168"/>
      <c r="J3" s="88"/>
      <c r="K3" s="88"/>
      <c r="L3" s="88"/>
    </row>
    <row r="4" spans="1:12" x14ac:dyDescent="0.25">
      <c r="A4" s="6" t="s">
        <v>52</v>
      </c>
      <c r="B4" s="6"/>
      <c r="C4" s="6"/>
      <c r="D4" s="6"/>
      <c r="E4" s="7"/>
      <c r="F4" s="7">
        <f>37.5/7</f>
        <v>5.3571428571428568</v>
      </c>
      <c r="G4" s="6"/>
      <c r="H4" s="6"/>
      <c r="I4" s="168"/>
      <c r="J4" s="88"/>
      <c r="K4" s="88"/>
      <c r="L4" s="88"/>
    </row>
    <row r="5" spans="1:12" s="6" customFormat="1" x14ac:dyDescent="0.25">
      <c r="A5" s="2" t="s">
        <v>53</v>
      </c>
      <c r="B5" s="2"/>
      <c r="C5" s="2"/>
      <c r="D5" s="2"/>
      <c r="E5" s="2"/>
      <c r="F5" s="5">
        <f>F3/F4</f>
        <v>9.6999999999999975</v>
      </c>
      <c r="I5" s="168"/>
      <c r="J5" s="88"/>
      <c r="K5" s="88"/>
      <c r="L5" s="88"/>
    </row>
    <row r="6" spans="1:12" s="6" customFormat="1" x14ac:dyDescent="0.25">
      <c r="A6" s="2" t="s">
        <v>54</v>
      </c>
      <c r="B6" s="2"/>
      <c r="C6" s="2"/>
      <c r="D6" s="2"/>
      <c r="E6" s="2"/>
      <c r="F6" s="5">
        <f>F5*1.15</f>
        <v>11.154999999999996</v>
      </c>
      <c r="G6" s="8"/>
      <c r="I6" s="168"/>
      <c r="J6" s="88"/>
      <c r="K6" s="88"/>
      <c r="L6" s="88"/>
    </row>
    <row r="7" spans="1:12" s="6" customFormat="1" x14ac:dyDescent="0.25">
      <c r="A7"/>
      <c r="B7"/>
      <c r="C7"/>
      <c r="D7"/>
      <c r="E7"/>
      <c r="F7"/>
      <c r="G7"/>
      <c r="H7"/>
      <c r="I7" s="168"/>
      <c r="J7" s="89"/>
      <c r="K7" s="89"/>
      <c r="L7" s="89"/>
    </row>
    <row r="8" spans="1:12" s="6" customFormat="1" x14ac:dyDescent="0.25">
      <c r="A8" s="2" t="s">
        <v>14</v>
      </c>
      <c r="B8" s="2"/>
      <c r="C8" s="2"/>
      <c r="D8"/>
      <c r="E8"/>
      <c r="F8"/>
      <c r="G8"/>
      <c r="H8"/>
      <c r="I8" s="167"/>
      <c r="J8"/>
      <c r="K8"/>
      <c r="L8"/>
    </row>
    <row r="9" spans="1:12" x14ac:dyDescent="0.25">
      <c r="A9" s="9" t="s">
        <v>0</v>
      </c>
      <c r="B9" s="9" t="s">
        <v>15</v>
      </c>
      <c r="C9" s="9" t="s">
        <v>2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2</v>
      </c>
      <c r="I9" s="169" t="s">
        <v>16</v>
      </c>
      <c r="J9" s="9" t="s">
        <v>17</v>
      </c>
      <c r="K9" s="9" t="s">
        <v>18</v>
      </c>
      <c r="L9" s="9" t="s">
        <v>5</v>
      </c>
    </row>
    <row r="10" spans="1:12" x14ac:dyDescent="0.25">
      <c r="A10" s="11" t="s">
        <v>21</v>
      </c>
      <c r="B10" s="12">
        <v>0.41666666666666669</v>
      </c>
      <c r="C10" s="13" t="s">
        <v>160</v>
      </c>
      <c r="D10" s="234" t="s">
        <v>161</v>
      </c>
      <c r="E10" s="235"/>
      <c r="F10" s="235"/>
      <c r="G10" s="235"/>
      <c r="H10" s="236"/>
      <c r="I10" s="19"/>
      <c r="J10" s="15"/>
      <c r="K10" s="15"/>
      <c r="L10" s="16" t="s">
        <v>23</v>
      </c>
    </row>
    <row r="11" spans="1:12" x14ac:dyDescent="0.25">
      <c r="A11" s="11"/>
      <c r="B11" s="12"/>
      <c r="C11" s="13"/>
      <c r="D11" s="17"/>
      <c r="E11" s="18" t="s">
        <v>160</v>
      </c>
      <c r="F11" s="18">
        <v>1190</v>
      </c>
      <c r="G11" s="17"/>
      <c r="H11" s="18" t="s">
        <v>162</v>
      </c>
      <c r="I11" s="19"/>
      <c r="J11" s="15"/>
      <c r="K11" s="15"/>
      <c r="L11" s="22"/>
    </row>
    <row r="12" spans="1:12" x14ac:dyDescent="0.25">
      <c r="A12" s="13"/>
      <c r="B12" s="13"/>
      <c r="C12" s="13"/>
      <c r="D12" s="17"/>
      <c r="E12" s="18" t="s">
        <v>162</v>
      </c>
      <c r="F12" s="18" t="s">
        <v>163</v>
      </c>
      <c r="G12" s="17"/>
      <c r="H12" s="18" t="s">
        <v>164</v>
      </c>
      <c r="I12" s="19"/>
      <c r="J12" s="20"/>
      <c r="K12" s="20"/>
      <c r="L12" s="22"/>
    </row>
    <row r="13" spans="1:12" x14ac:dyDescent="0.25">
      <c r="A13" s="13"/>
      <c r="B13" s="13"/>
      <c r="C13" s="13"/>
      <c r="D13" s="17"/>
      <c r="E13" s="18" t="s">
        <v>164</v>
      </c>
      <c r="F13" s="18" t="s">
        <v>163</v>
      </c>
      <c r="G13" s="17"/>
      <c r="H13" s="18" t="s">
        <v>162</v>
      </c>
      <c r="I13" s="19"/>
      <c r="J13" s="20"/>
      <c r="K13" s="20"/>
      <c r="L13" s="22"/>
    </row>
    <row r="14" spans="1:12" x14ac:dyDescent="0.25">
      <c r="A14" s="11"/>
      <c r="B14" s="12"/>
      <c r="C14" s="13"/>
      <c r="D14" s="17"/>
      <c r="E14" s="18" t="s">
        <v>162</v>
      </c>
      <c r="F14" s="18">
        <v>1199</v>
      </c>
      <c r="G14" s="17"/>
      <c r="H14" s="18" t="s">
        <v>160</v>
      </c>
      <c r="I14" s="19"/>
      <c r="J14" s="15"/>
      <c r="K14" s="15"/>
      <c r="L14" s="22"/>
    </row>
    <row r="15" spans="1:12" x14ac:dyDescent="0.25">
      <c r="A15" s="11"/>
      <c r="B15" s="12"/>
      <c r="C15" s="13"/>
      <c r="D15" s="244" t="s">
        <v>40</v>
      </c>
      <c r="E15" s="245"/>
      <c r="F15" s="245"/>
      <c r="G15" s="245"/>
      <c r="H15" s="246"/>
      <c r="I15" s="119">
        <v>0.85416666666666663</v>
      </c>
      <c r="J15" s="20">
        <v>10.5</v>
      </c>
      <c r="K15" s="20">
        <f>J15*4/7</f>
        <v>6</v>
      </c>
      <c r="L15" s="22"/>
    </row>
    <row r="16" spans="1:12" x14ac:dyDescent="0.25">
      <c r="A16" s="40" t="s">
        <v>165</v>
      </c>
      <c r="B16" s="46">
        <v>0.27083333333333331</v>
      </c>
      <c r="C16" s="76" t="s">
        <v>160</v>
      </c>
      <c r="D16" s="234" t="s">
        <v>41</v>
      </c>
      <c r="E16" s="235"/>
      <c r="F16" s="235"/>
      <c r="G16" s="235"/>
      <c r="H16" s="236"/>
      <c r="I16" s="170"/>
      <c r="J16" s="44"/>
      <c r="K16" s="44"/>
      <c r="L16" s="16" t="s">
        <v>8</v>
      </c>
    </row>
    <row r="17" spans="1:12" x14ac:dyDescent="0.25">
      <c r="A17" s="11"/>
      <c r="B17" s="72"/>
      <c r="C17" s="73"/>
      <c r="D17" s="162"/>
      <c r="E17" s="18" t="s">
        <v>160</v>
      </c>
      <c r="F17" s="163">
        <v>1188</v>
      </c>
      <c r="G17" s="162"/>
      <c r="H17" s="163" t="s">
        <v>162</v>
      </c>
      <c r="I17" s="19"/>
      <c r="J17" s="15"/>
      <c r="K17" s="15"/>
      <c r="L17" s="22"/>
    </row>
    <row r="18" spans="1:12" x14ac:dyDescent="0.25">
      <c r="A18" s="11"/>
      <c r="B18" s="72"/>
      <c r="C18" s="73"/>
      <c r="D18" s="17"/>
      <c r="E18" s="250" t="s">
        <v>166</v>
      </c>
      <c r="F18" s="235"/>
      <c r="G18" s="236"/>
      <c r="H18" s="18"/>
      <c r="I18" s="19"/>
      <c r="J18" s="15"/>
      <c r="K18" s="15"/>
      <c r="L18" s="22"/>
    </row>
    <row r="19" spans="1:12" x14ac:dyDescent="0.25">
      <c r="A19" s="11"/>
      <c r="B19" s="72"/>
      <c r="C19" s="73"/>
      <c r="D19" s="17"/>
      <c r="E19" s="18" t="s">
        <v>162</v>
      </c>
      <c r="F19" s="18">
        <v>1195</v>
      </c>
      <c r="G19" s="17"/>
      <c r="H19" s="18" t="s">
        <v>160</v>
      </c>
      <c r="I19" s="19"/>
      <c r="J19" s="15"/>
      <c r="K19" s="15"/>
      <c r="L19" s="22"/>
    </row>
    <row r="20" spans="1:12" ht="15.75" thickBot="1" x14ac:dyDescent="0.3">
      <c r="A20" s="31"/>
      <c r="B20" s="74"/>
      <c r="C20" s="75"/>
      <c r="D20" s="239" t="s">
        <v>167</v>
      </c>
      <c r="E20" s="251"/>
      <c r="F20" s="251"/>
      <c r="G20" s="251"/>
      <c r="H20" s="252"/>
      <c r="I20" s="120">
        <v>0.70833333333333337</v>
      </c>
      <c r="J20" s="20">
        <v>12.5</v>
      </c>
      <c r="K20" s="27">
        <f>J20*4/7</f>
        <v>7.1428571428571432</v>
      </c>
      <c r="L20" s="28"/>
    </row>
    <row r="21" spans="1:12" ht="15.75" thickTop="1" x14ac:dyDescent="0.25">
      <c r="A21" s="11" t="s">
        <v>21</v>
      </c>
      <c r="B21" s="12">
        <v>0.5</v>
      </c>
      <c r="C21" s="13" t="s">
        <v>160</v>
      </c>
      <c r="D21" s="234" t="s">
        <v>168</v>
      </c>
      <c r="E21" s="235"/>
      <c r="F21" s="235"/>
      <c r="G21" s="235"/>
      <c r="H21" s="236"/>
      <c r="I21" s="19"/>
      <c r="J21" s="54"/>
      <c r="K21" s="15"/>
      <c r="L21" s="16" t="s">
        <v>25</v>
      </c>
    </row>
    <row r="22" spans="1:12" x14ac:dyDescent="0.25">
      <c r="A22" s="11"/>
      <c r="B22" s="12"/>
      <c r="C22" s="13"/>
      <c r="D22" s="17"/>
      <c r="E22" s="18" t="s">
        <v>160</v>
      </c>
      <c r="F22" s="18">
        <v>1192</v>
      </c>
      <c r="G22" s="17"/>
      <c r="H22" s="18" t="s">
        <v>162</v>
      </c>
      <c r="I22" s="19"/>
      <c r="J22" s="15"/>
      <c r="K22" s="15"/>
      <c r="L22" s="22"/>
    </row>
    <row r="23" spans="1:12" x14ac:dyDescent="0.25">
      <c r="A23" s="13"/>
      <c r="B23" s="13"/>
      <c r="C23" s="13"/>
      <c r="D23" s="17"/>
      <c r="E23" s="18" t="s">
        <v>162</v>
      </c>
      <c r="F23" s="18">
        <v>1199</v>
      </c>
      <c r="G23" s="17"/>
      <c r="H23" s="18" t="s">
        <v>160</v>
      </c>
      <c r="I23" s="19"/>
      <c r="J23" s="20"/>
      <c r="K23" s="20"/>
      <c r="L23" s="22"/>
    </row>
    <row r="24" spans="1:12" x14ac:dyDescent="0.25">
      <c r="A24" s="11"/>
      <c r="B24" s="12"/>
      <c r="C24" s="13"/>
      <c r="D24" s="244" t="s">
        <v>40</v>
      </c>
      <c r="E24" s="245"/>
      <c r="F24" s="245"/>
      <c r="G24" s="245"/>
      <c r="H24" s="246"/>
      <c r="I24" s="119">
        <v>0.88541666666666663</v>
      </c>
      <c r="J24" s="20">
        <v>9.25</v>
      </c>
      <c r="K24" s="20">
        <f>J24*1/7</f>
        <v>1.3214285714285714</v>
      </c>
      <c r="L24" s="22"/>
    </row>
    <row r="25" spans="1:12" x14ac:dyDescent="0.25">
      <c r="A25" s="40" t="s">
        <v>165</v>
      </c>
      <c r="B25" s="46">
        <v>0.27083333333333331</v>
      </c>
      <c r="C25" s="76" t="s">
        <v>160</v>
      </c>
      <c r="D25" s="234" t="s">
        <v>41</v>
      </c>
      <c r="E25" s="235"/>
      <c r="F25" s="235"/>
      <c r="G25" s="235"/>
      <c r="H25" s="236"/>
      <c r="I25" s="170"/>
      <c r="J25" s="44"/>
      <c r="K25" s="44"/>
      <c r="L25" s="16" t="s">
        <v>21</v>
      </c>
    </row>
    <row r="26" spans="1:12" x14ac:dyDescent="0.25">
      <c r="A26" s="11"/>
      <c r="B26" s="72"/>
      <c r="C26" s="73"/>
      <c r="D26" s="162"/>
      <c r="E26" s="18" t="s">
        <v>160</v>
      </c>
      <c r="F26" s="163">
        <v>1188</v>
      </c>
      <c r="G26" s="162"/>
      <c r="H26" s="163" t="s">
        <v>162</v>
      </c>
      <c r="I26" s="19"/>
      <c r="J26" s="15"/>
      <c r="K26" s="15"/>
      <c r="L26" s="22"/>
    </row>
    <row r="27" spans="1:12" x14ac:dyDescent="0.25">
      <c r="A27" s="11"/>
      <c r="B27" s="72"/>
      <c r="C27" s="73"/>
      <c r="D27" s="17"/>
      <c r="E27" s="250" t="s">
        <v>166</v>
      </c>
      <c r="F27" s="235"/>
      <c r="G27" s="236"/>
      <c r="H27" s="18"/>
      <c r="I27" s="19"/>
      <c r="J27" s="15"/>
      <c r="K27" s="15"/>
      <c r="L27" s="22"/>
    </row>
    <row r="28" spans="1:12" x14ac:dyDescent="0.25">
      <c r="A28" s="11"/>
      <c r="B28" s="72"/>
      <c r="C28" s="73"/>
      <c r="D28" s="17"/>
      <c r="E28" s="18" t="s">
        <v>162</v>
      </c>
      <c r="F28" s="18">
        <v>1195</v>
      </c>
      <c r="G28" s="17"/>
      <c r="H28" s="18" t="s">
        <v>160</v>
      </c>
      <c r="I28" s="19"/>
      <c r="J28" s="15"/>
      <c r="K28" s="15"/>
      <c r="L28" s="22"/>
    </row>
    <row r="29" spans="1:12" ht="15.75" thickBot="1" x14ac:dyDescent="0.3">
      <c r="A29" s="31"/>
      <c r="B29" s="74"/>
      <c r="C29" s="75"/>
      <c r="D29" s="239" t="s">
        <v>167</v>
      </c>
      <c r="E29" s="251"/>
      <c r="F29" s="251"/>
      <c r="G29" s="251"/>
      <c r="H29" s="252"/>
      <c r="I29" s="120">
        <v>0.70833333333333337</v>
      </c>
      <c r="J29" s="20">
        <v>12.5</v>
      </c>
      <c r="K29" s="27">
        <f>J29*1/7</f>
        <v>1.7857142857142858</v>
      </c>
      <c r="L29" s="28"/>
    </row>
    <row r="30" spans="1:12" ht="15.75" thickTop="1" x14ac:dyDescent="0.25">
      <c r="A30" s="11" t="s">
        <v>21</v>
      </c>
      <c r="B30" s="72">
        <v>0.375</v>
      </c>
      <c r="C30" s="73" t="s">
        <v>160</v>
      </c>
      <c r="D30" s="234" t="s">
        <v>169</v>
      </c>
      <c r="E30" s="235"/>
      <c r="F30" s="235"/>
      <c r="G30" s="235"/>
      <c r="H30" s="236"/>
      <c r="I30" s="19"/>
      <c r="J30" s="15"/>
      <c r="K30" s="15"/>
      <c r="L30" s="22" t="s">
        <v>26</v>
      </c>
    </row>
    <row r="31" spans="1:12" x14ac:dyDescent="0.25">
      <c r="A31" s="11"/>
      <c r="B31" s="72"/>
      <c r="C31" s="73"/>
      <c r="D31" s="17"/>
      <c r="E31" s="18" t="s">
        <v>160</v>
      </c>
      <c r="F31" s="18">
        <v>1188</v>
      </c>
      <c r="G31" s="17"/>
      <c r="H31" s="18" t="s">
        <v>170</v>
      </c>
      <c r="I31" s="19"/>
      <c r="J31" s="15"/>
      <c r="K31" s="15"/>
      <c r="L31" s="22"/>
    </row>
    <row r="32" spans="1:12" x14ac:dyDescent="0.25">
      <c r="A32" s="11"/>
      <c r="B32" s="72"/>
      <c r="C32" s="73"/>
      <c r="D32" s="17"/>
      <c r="E32" s="18" t="s">
        <v>170</v>
      </c>
      <c r="F32" s="18">
        <v>1193</v>
      </c>
      <c r="G32" s="17"/>
      <c r="H32" s="18" t="s">
        <v>160</v>
      </c>
      <c r="I32" s="19"/>
      <c r="J32" s="15"/>
      <c r="K32" s="15"/>
      <c r="L32" s="22"/>
    </row>
    <row r="33" spans="1:12" x14ac:dyDescent="0.25">
      <c r="A33" s="11"/>
      <c r="B33" s="72"/>
      <c r="C33" s="73"/>
      <c r="D33" s="17"/>
      <c r="E33" s="18" t="s">
        <v>160</v>
      </c>
      <c r="F33" s="18">
        <v>1194</v>
      </c>
      <c r="G33" s="17"/>
      <c r="H33" s="18" t="s">
        <v>170</v>
      </c>
      <c r="I33" s="19"/>
      <c r="J33" s="15"/>
      <c r="K33" s="15"/>
      <c r="L33" s="22"/>
    </row>
    <row r="34" spans="1:12" x14ac:dyDescent="0.25">
      <c r="A34" s="11"/>
      <c r="B34" s="72"/>
      <c r="C34" s="73"/>
      <c r="D34" s="234" t="s">
        <v>171</v>
      </c>
      <c r="E34" s="235"/>
      <c r="F34" s="235"/>
      <c r="G34" s="235"/>
      <c r="H34" s="236"/>
      <c r="I34" s="19"/>
      <c r="J34" s="15"/>
      <c r="K34" s="15"/>
      <c r="L34" s="22"/>
    </row>
    <row r="35" spans="1:12" x14ac:dyDescent="0.25">
      <c r="A35" s="11"/>
      <c r="B35" s="72"/>
      <c r="C35" s="73"/>
      <c r="D35" s="17"/>
      <c r="E35" s="18" t="s">
        <v>170</v>
      </c>
      <c r="F35" s="18">
        <v>1199</v>
      </c>
      <c r="G35" s="17"/>
      <c r="H35" s="18" t="s">
        <v>160</v>
      </c>
      <c r="I35" s="19"/>
      <c r="J35" s="15"/>
      <c r="K35" s="15"/>
      <c r="L35" s="22"/>
    </row>
    <row r="36" spans="1:12" ht="15.75" thickBot="1" x14ac:dyDescent="0.3">
      <c r="A36" s="31"/>
      <c r="B36" s="74"/>
      <c r="C36" s="75"/>
      <c r="D36" s="239" t="s">
        <v>40</v>
      </c>
      <c r="E36" s="240"/>
      <c r="F36" s="240"/>
      <c r="G36" s="240"/>
      <c r="H36" s="241"/>
      <c r="I36" s="120">
        <v>0.85416666666666663</v>
      </c>
      <c r="J36" s="27">
        <v>11.5</v>
      </c>
      <c r="K36" s="27">
        <f>J36*1/7</f>
        <v>1.6428571428571428</v>
      </c>
      <c r="L36" s="28"/>
    </row>
    <row r="37" spans="1:12" ht="15.75" thickTop="1" x14ac:dyDescent="0.25">
      <c r="A37" s="11" t="s">
        <v>165</v>
      </c>
      <c r="B37" s="72">
        <v>0.27083333333333331</v>
      </c>
      <c r="C37" s="73" t="s">
        <v>160</v>
      </c>
      <c r="D37" s="234" t="s">
        <v>41</v>
      </c>
      <c r="E37" s="235"/>
      <c r="F37" s="235"/>
      <c r="G37" s="235"/>
      <c r="H37" s="236"/>
      <c r="I37" s="19"/>
      <c r="J37" s="15"/>
      <c r="K37" s="15"/>
      <c r="L37" s="22" t="s">
        <v>9</v>
      </c>
    </row>
    <row r="38" spans="1:12" x14ac:dyDescent="0.25">
      <c r="A38" s="11"/>
      <c r="B38" s="72"/>
      <c r="C38" s="73"/>
      <c r="D38" s="17"/>
      <c r="E38" s="18" t="s">
        <v>160</v>
      </c>
      <c r="F38" s="18">
        <v>1186</v>
      </c>
      <c r="G38" s="17"/>
      <c r="H38" s="18" t="s">
        <v>162</v>
      </c>
      <c r="I38" s="19"/>
      <c r="J38" s="15"/>
      <c r="K38" s="15"/>
      <c r="L38" s="22"/>
    </row>
    <row r="39" spans="1:12" x14ac:dyDescent="0.25">
      <c r="A39" s="11"/>
      <c r="B39" s="72"/>
      <c r="C39" s="73"/>
      <c r="D39" s="17"/>
      <c r="E39" s="18" t="s">
        <v>162</v>
      </c>
      <c r="F39" s="18">
        <v>1195</v>
      </c>
      <c r="G39" s="17"/>
      <c r="H39" s="18" t="s">
        <v>160</v>
      </c>
      <c r="I39" s="19"/>
      <c r="J39" s="15"/>
      <c r="K39" s="15"/>
      <c r="L39" s="22"/>
    </row>
    <row r="40" spans="1:12" ht="15.75" thickBot="1" x14ac:dyDescent="0.3">
      <c r="A40" s="31"/>
      <c r="B40" s="74"/>
      <c r="C40" s="75"/>
      <c r="D40" s="239" t="s">
        <v>172</v>
      </c>
      <c r="E40" s="240"/>
      <c r="F40" s="240"/>
      <c r="G40" s="240"/>
      <c r="H40" s="241"/>
      <c r="I40" s="120">
        <v>0.6875</v>
      </c>
      <c r="J40" s="27">
        <v>10</v>
      </c>
      <c r="K40" s="27">
        <f>J40*1/7</f>
        <v>1.4285714285714286</v>
      </c>
      <c r="L40" s="28"/>
    </row>
    <row r="41" spans="1:12" ht="15.75" thickTop="1" x14ac:dyDescent="0.25">
      <c r="A41" s="11" t="s">
        <v>26</v>
      </c>
      <c r="B41" s="72">
        <v>0.39583333333333331</v>
      </c>
      <c r="C41" s="73" t="s">
        <v>160</v>
      </c>
      <c r="D41" s="234" t="s">
        <v>173</v>
      </c>
      <c r="E41" s="235"/>
      <c r="F41" s="235"/>
      <c r="G41" s="235"/>
      <c r="H41" s="236"/>
      <c r="I41" s="19"/>
      <c r="J41" s="15"/>
      <c r="K41" s="15"/>
      <c r="L41" s="22" t="s">
        <v>174</v>
      </c>
    </row>
    <row r="42" spans="1:12" x14ac:dyDescent="0.25">
      <c r="A42" s="11"/>
      <c r="B42" s="72"/>
      <c r="C42" s="73"/>
      <c r="D42" s="17"/>
      <c r="E42" s="18" t="s">
        <v>160</v>
      </c>
      <c r="F42" s="18">
        <v>1188</v>
      </c>
      <c r="G42" s="17"/>
      <c r="H42" s="18" t="s">
        <v>170</v>
      </c>
      <c r="I42" s="19"/>
      <c r="J42" s="15"/>
      <c r="K42" s="15"/>
      <c r="L42" s="22"/>
    </row>
    <row r="43" spans="1:12" x14ac:dyDescent="0.25">
      <c r="A43" s="11"/>
      <c r="B43" s="72"/>
      <c r="C43" s="73"/>
      <c r="D43" s="17"/>
      <c r="E43" s="18" t="s">
        <v>170</v>
      </c>
      <c r="F43" s="18">
        <v>1193</v>
      </c>
      <c r="G43" s="17"/>
      <c r="H43" s="18" t="s">
        <v>160</v>
      </c>
      <c r="I43" s="19"/>
      <c r="J43" s="15"/>
      <c r="K43" s="15"/>
      <c r="L43" s="22"/>
    </row>
    <row r="44" spans="1:12" x14ac:dyDescent="0.25">
      <c r="A44" s="11"/>
      <c r="B44" s="72"/>
      <c r="C44" s="73"/>
      <c r="D44" s="17"/>
      <c r="E44" s="18" t="s">
        <v>160</v>
      </c>
      <c r="F44" s="18">
        <v>1194</v>
      </c>
      <c r="G44" s="17"/>
      <c r="H44" s="18" t="s">
        <v>164</v>
      </c>
      <c r="I44" s="19"/>
      <c r="J44" s="15"/>
      <c r="K44" s="15"/>
      <c r="L44" s="22"/>
    </row>
    <row r="45" spans="1:12" x14ac:dyDescent="0.25">
      <c r="A45" s="11"/>
      <c r="B45" s="72"/>
      <c r="C45" s="73"/>
      <c r="D45" s="17"/>
      <c r="E45" s="18" t="s">
        <v>164</v>
      </c>
      <c r="F45" s="18" t="s">
        <v>163</v>
      </c>
      <c r="G45" s="17"/>
      <c r="H45" s="18" t="s">
        <v>175</v>
      </c>
      <c r="I45" s="19"/>
      <c r="J45" s="15"/>
      <c r="K45" s="15"/>
      <c r="L45" s="22"/>
    </row>
    <row r="46" spans="1:12" ht="15.75" thickBot="1" x14ac:dyDescent="0.3">
      <c r="A46" s="31"/>
      <c r="B46" s="74"/>
      <c r="C46" s="75"/>
      <c r="D46" s="239" t="s">
        <v>40</v>
      </c>
      <c r="E46" s="240"/>
      <c r="F46" s="240"/>
      <c r="G46" s="240"/>
      <c r="H46" s="241"/>
      <c r="I46" s="120">
        <v>0.9375</v>
      </c>
      <c r="J46" s="27">
        <v>13</v>
      </c>
      <c r="K46" s="27">
        <f>J46*5/7</f>
        <v>9.2857142857142865</v>
      </c>
      <c r="L46" s="28"/>
    </row>
    <row r="47" spans="1:12" ht="15.75" thickTop="1" x14ac:dyDescent="0.25">
      <c r="A47" s="11" t="s">
        <v>9</v>
      </c>
      <c r="B47" s="72">
        <v>0.22916666666666666</v>
      </c>
      <c r="C47" s="73" t="s">
        <v>175</v>
      </c>
      <c r="D47" s="234" t="s">
        <v>41</v>
      </c>
      <c r="E47" s="235"/>
      <c r="F47" s="235"/>
      <c r="G47" s="235"/>
      <c r="H47" s="236"/>
      <c r="I47" s="19"/>
      <c r="J47" s="15"/>
      <c r="K47" s="15"/>
      <c r="L47" s="22" t="s">
        <v>102</v>
      </c>
    </row>
    <row r="48" spans="1:12" x14ac:dyDescent="0.25">
      <c r="A48" s="11"/>
      <c r="B48" s="72"/>
      <c r="C48" s="73"/>
      <c r="D48" s="17"/>
      <c r="E48" s="18" t="s">
        <v>175</v>
      </c>
      <c r="F48" s="18" t="s">
        <v>163</v>
      </c>
      <c r="G48" s="17"/>
      <c r="H48" s="18" t="s">
        <v>170</v>
      </c>
      <c r="I48" s="19"/>
      <c r="J48" s="15"/>
      <c r="K48" s="15"/>
      <c r="L48" s="22"/>
    </row>
    <row r="49" spans="1:12" x14ac:dyDescent="0.25">
      <c r="A49" s="11"/>
      <c r="B49" s="72"/>
      <c r="C49" s="73"/>
      <c r="D49" s="234" t="s">
        <v>171</v>
      </c>
      <c r="E49" s="235"/>
      <c r="F49" s="235"/>
      <c r="G49" s="235"/>
      <c r="H49" s="236"/>
      <c r="I49" s="19"/>
      <c r="J49" s="15"/>
      <c r="K49" s="15"/>
      <c r="L49" s="22"/>
    </row>
    <row r="50" spans="1:12" x14ac:dyDescent="0.25">
      <c r="A50" s="11"/>
      <c r="B50" s="72"/>
      <c r="C50" s="73"/>
      <c r="D50" s="17"/>
      <c r="E50" s="18" t="s">
        <v>170</v>
      </c>
      <c r="F50" s="18">
        <v>1189</v>
      </c>
      <c r="G50" s="17"/>
      <c r="H50" s="18" t="s">
        <v>160</v>
      </c>
      <c r="I50" s="19"/>
      <c r="J50" s="15"/>
      <c r="K50" s="15"/>
      <c r="L50" s="22"/>
    </row>
    <row r="51" spans="1:12" x14ac:dyDescent="0.25">
      <c r="A51" s="79"/>
      <c r="B51" s="113"/>
      <c r="C51" s="114"/>
      <c r="D51" s="234" t="s">
        <v>161</v>
      </c>
      <c r="E51" s="235"/>
      <c r="F51" s="235"/>
      <c r="G51" s="235"/>
      <c r="H51" s="236"/>
      <c r="I51" s="29">
        <v>0.4375</v>
      </c>
      <c r="J51" s="21">
        <v>6</v>
      </c>
      <c r="K51" s="21">
        <f>J51*3/7</f>
        <v>2.5714285714285716</v>
      </c>
      <c r="L51" s="111"/>
    </row>
    <row r="52" spans="1:12" x14ac:dyDescent="0.25">
      <c r="A52" s="11" t="s">
        <v>9</v>
      </c>
      <c r="B52" s="30">
        <v>0.22916666666666666</v>
      </c>
      <c r="C52" s="13"/>
      <c r="D52" s="253" t="s">
        <v>41</v>
      </c>
      <c r="E52" s="254"/>
      <c r="F52" s="254"/>
      <c r="G52" s="254"/>
      <c r="H52" s="255"/>
      <c r="I52" s="19"/>
      <c r="J52" s="15"/>
      <c r="K52" s="15"/>
      <c r="L52" s="22" t="s">
        <v>26</v>
      </c>
    </row>
    <row r="53" spans="1:12" x14ac:dyDescent="0.25">
      <c r="A53" s="11"/>
      <c r="B53" s="12"/>
      <c r="C53" s="12"/>
      <c r="D53" s="17"/>
      <c r="E53" s="18" t="s">
        <v>175</v>
      </c>
      <c r="F53" s="18" t="s">
        <v>163</v>
      </c>
      <c r="G53" s="17"/>
      <c r="H53" s="18" t="s">
        <v>176</v>
      </c>
      <c r="I53" s="19"/>
      <c r="J53" s="15"/>
      <c r="K53" s="15"/>
      <c r="L53" s="22"/>
    </row>
    <row r="54" spans="1:12" x14ac:dyDescent="0.25">
      <c r="A54" s="11"/>
      <c r="B54" s="12"/>
      <c r="C54" s="12"/>
      <c r="D54" s="17"/>
      <c r="E54" s="18" t="s">
        <v>176</v>
      </c>
      <c r="F54" s="18">
        <v>1190</v>
      </c>
      <c r="G54" s="17"/>
      <c r="H54" s="18" t="s">
        <v>160</v>
      </c>
      <c r="I54" s="19"/>
      <c r="J54" s="15"/>
      <c r="K54" s="15"/>
      <c r="L54" s="22"/>
    </row>
    <row r="55" spans="1:12" x14ac:dyDescent="0.25">
      <c r="A55" s="11"/>
      <c r="B55" s="12"/>
      <c r="C55" s="13"/>
      <c r="D55" s="17"/>
      <c r="E55" s="18"/>
      <c r="F55" s="18"/>
      <c r="G55" s="17"/>
      <c r="H55" s="18"/>
      <c r="I55" s="19"/>
      <c r="J55" s="15"/>
      <c r="K55" s="15"/>
      <c r="L55" s="22"/>
    </row>
    <row r="56" spans="1:12" ht="15.75" thickBot="1" x14ac:dyDescent="0.3">
      <c r="A56" s="31"/>
      <c r="B56" s="23"/>
      <c r="C56" s="24"/>
      <c r="D56" s="239" t="s">
        <v>177</v>
      </c>
      <c r="E56" s="240"/>
      <c r="F56" s="240"/>
      <c r="G56" s="240"/>
      <c r="H56" s="241"/>
      <c r="I56" s="25">
        <v>0.5</v>
      </c>
      <c r="J56" s="27">
        <v>6.5</v>
      </c>
      <c r="K56" s="27">
        <f>J56/7</f>
        <v>0.9285714285714286</v>
      </c>
      <c r="L56" s="28"/>
    </row>
    <row r="57" spans="1:12" ht="15.75" thickTop="1" x14ac:dyDescent="0.25">
      <c r="A57" s="11" t="s">
        <v>26</v>
      </c>
      <c r="B57" s="12">
        <v>0.47916666666666669</v>
      </c>
      <c r="C57" s="13" t="s">
        <v>160</v>
      </c>
      <c r="D57" s="234" t="s">
        <v>177</v>
      </c>
      <c r="E57" s="235"/>
      <c r="F57" s="235"/>
      <c r="G57" s="235"/>
      <c r="H57" s="236"/>
      <c r="I57" s="19"/>
      <c r="J57" s="15"/>
      <c r="K57" s="15"/>
      <c r="L57" s="22" t="s">
        <v>26</v>
      </c>
    </row>
    <row r="58" spans="1:12" x14ac:dyDescent="0.25">
      <c r="A58" s="11"/>
      <c r="B58" s="12"/>
      <c r="C58" s="13"/>
      <c r="D58" s="17"/>
      <c r="E58" s="18" t="s">
        <v>160</v>
      </c>
      <c r="F58" s="18">
        <v>1192</v>
      </c>
      <c r="G58" s="17"/>
      <c r="H58" s="18" t="s">
        <v>162</v>
      </c>
      <c r="I58" s="19"/>
      <c r="J58" s="15"/>
      <c r="K58" s="15"/>
      <c r="L58" s="16"/>
    </row>
    <row r="59" spans="1:12" x14ac:dyDescent="0.25">
      <c r="A59" s="11"/>
      <c r="B59" s="12"/>
      <c r="C59" s="13"/>
      <c r="D59" s="17"/>
      <c r="E59" s="18" t="s">
        <v>162</v>
      </c>
      <c r="F59" s="18">
        <v>1199</v>
      </c>
      <c r="G59" s="17"/>
      <c r="H59" s="18" t="s">
        <v>170</v>
      </c>
      <c r="I59" s="19"/>
      <c r="J59" s="15"/>
      <c r="K59" s="15"/>
      <c r="L59" s="16"/>
    </row>
    <row r="60" spans="1:12" x14ac:dyDescent="0.25">
      <c r="A60" s="11"/>
      <c r="B60" s="12"/>
      <c r="C60" s="13"/>
      <c r="D60" s="234" t="s">
        <v>171</v>
      </c>
      <c r="E60" s="235"/>
      <c r="F60" s="235"/>
      <c r="G60" s="235"/>
      <c r="H60" s="236"/>
      <c r="I60" s="109"/>
      <c r="J60" s="15"/>
      <c r="K60" s="15"/>
      <c r="L60" s="16"/>
    </row>
    <row r="61" spans="1:12" x14ac:dyDescent="0.25">
      <c r="A61" s="11"/>
      <c r="B61" s="12"/>
      <c r="C61" s="13"/>
      <c r="D61" s="234"/>
      <c r="E61" s="235"/>
      <c r="F61" s="235"/>
      <c r="G61" s="235"/>
      <c r="H61" s="236"/>
      <c r="I61" s="109"/>
      <c r="J61" s="15"/>
      <c r="K61" s="15"/>
      <c r="L61" s="22"/>
    </row>
    <row r="62" spans="1:12" x14ac:dyDescent="0.25">
      <c r="A62" s="11"/>
      <c r="B62" s="12"/>
      <c r="C62" s="13"/>
      <c r="D62" s="234"/>
      <c r="E62" s="235"/>
      <c r="F62" s="235"/>
      <c r="G62" s="235"/>
      <c r="H62" s="236"/>
      <c r="I62" s="19"/>
      <c r="J62" s="15"/>
      <c r="K62" s="15"/>
      <c r="L62" s="22"/>
    </row>
    <row r="63" spans="1:12" x14ac:dyDescent="0.25">
      <c r="A63" s="11"/>
      <c r="B63" s="12"/>
      <c r="C63" s="12"/>
      <c r="D63" s="17"/>
      <c r="E63" s="18" t="s">
        <v>170</v>
      </c>
      <c r="F63" s="18">
        <v>1194</v>
      </c>
      <c r="G63" s="17"/>
      <c r="H63" s="18" t="s">
        <v>164</v>
      </c>
      <c r="I63" s="19"/>
      <c r="J63" s="15"/>
      <c r="K63" s="15"/>
      <c r="L63" s="22"/>
    </row>
    <row r="64" spans="1:12" x14ac:dyDescent="0.25">
      <c r="A64" s="11"/>
      <c r="B64" s="12"/>
      <c r="C64" s="13"/>
      <c r="D64" s="17"/>
      <c r="E64" s="18" t="s">
        <v>164</v>
      </c>
      <c r="F64" s="18" t="s">
        <v>163</v>
      </c>
      <c r="G64" s="17"/>
      <c r="H64" s="18" t="s">
        <v>175</v>
      </c>
      <c r="I64" s="19"/>
      <c r="J64" s="15"/>
      <c r="K64" s="15"/>
      <c r="L64" s="22"/>
    </row>
    <row r="65" spans="1:12" ht="15.75" thickBot="1" x14ac:dyDescent="0.3">
      <c r="A65" s="31"/>
      <c r="B65" s="23"/>
      <c r="C65" s="24"/>
      <c r="D65" s="239" t="s">
        <v>40</v>
      </c>
      <c r="E65" s="240"/>
      <c r="F65" s="240"/>
      <c r="G65" s="240"/>
      <c r="H65" s="241"/>
      <c r="I65" s="25">
        <v>0.9375</v>
      </c>
      <c r="J65" s="27">
        <v>11</v>
      </c>
      <c r="K65" s="27">
        <f>J65*1/7</f>
        <v>1.5714285714285714</v>
      </c>
      <c r="L65" s="28"/>
    </row>
    <row r="66" spans="1:12" ht="15.75" thickTop="1" x14ac:dyDescent="0.25">
      <c r="A66" s="11" t="s">
        <v>9</v>
      </c>
      <c r="B66" s="12">
        <v>0.22916666666666666</v>
      </c>
      <c r="C66" s="13" t="s">
        <v>175</v>
      </c>
      <c r="D66" s="234" t="s">
        <v>41</v>
      </c>
      <c r="E66" s="235"/>
      <c r="F66" s="235"/>
      <c r="G66" s="235"/>
      <c r="H66" s="236"/>
      <c r="I66" s="19"/>
      <c r="J66" s="15"/>
      <c r="K66" s="15"/>
      <c r="L66" s="22" t="s">
        <v>9</v>
      </c>
    </row>
    <row r="67" spans="1:12" x14ac:dyDescent="0.25">
      <c r="A67" s="11"/>
      <c r="B67" s="12"/>
      <c r="C67" s="13"/>
      <c r="D67" s="17"/>
      <c r="E67" s="18" t="s">
        <v>175</v>
      </c>
      <c r="F67" s="18" t="s">
        <v>163</v>
      </c>
      <c r="G67" s="17"/>
      <c r="H67" s="18" t="s">
        <v>178</v>
      </c>
      <c r="I67" s="19"/>
      <c r="J67" s="15"/>
      <c r="K67" s="15"/>
      <c r="L67" s="16"/>
    </row>
    <row r="68" spans="1:12" x14ac:dyDescent="0.25">
      <c r="A68" s="11"/>
      <c r="B68" s="12"/>
      <c r="C68" s="13"/>
      <c r="D68" s="17"/>
      <c r="E68" s="18" t="s">
        <v>178</v>
      </c>
      <c r="F68" s="18">
        <v>1187</v>
      </c>
      <c r="G68" s="17"/>
      <c r="H68" s="18" t="s">
        <v>160</v>
      </c>
      <c r="I68" s="19"/>
      <c r="J68" s="15"/>
      <c r="K68" s="15"/>
      <c r="L68" s="16"/>
    </row>
    <row r="69" spans="1:12" ht="15.75" thickBot="1" x14ac:dyDescent="0.3">
      <c r="A69" s="31"/>
      <c r="B69" s="23"/>
      <c r="C69" s="24"/>
      <c r="D69" s="239" t="s">
        <v>173</v>
      </c>
      <c r="E69" s="240"/>
      <c r="F69" s="240"/>
      <c r="G69" s="240"/>
      <c r="H69" s="241"/>
      <c r="I69" s="25">
        <v>0.41666666666666669</v>
      </c>
      <c r="J69" s="27">
        <v>6</v>
      </c>
      <c r="K69" s="27">
        <f>J69/7</f>
        <v>0.8571428571428571</v>
      </c>
      <c r="L69" s="28"/>
    </row>
    <row r="70" spans="1:12" ht="15.75" thickTop="1" x14ac:dyDescent="0.25">
      <c r="A70" s="11" t="s">
        <v>26</v>
      </c>
      <c r="B70" s="12">
        <v>0.39583333333333331</v>
      </c>
      <c r="C70" s="13" t="s">
        <v>160</v>
      </c>
      <c r="D70" s="234" t="s">
        <v>173</v>
      </c>
      <c r="E70" s="235"/>
      <c r="F70" s="235"/>
      <c r="G70" s="235"/>
      <c r="H70" s="236"/>
      <c r="I70" s="19"/>
      <c r="J70" s="15"/>
      <c r="K70" s="15"/>
      <c r="L70" s="22" t="s">
        <v>9</v>
      </c>
    </row>
    <row r="71" spans="1:12" x14ac:dyDescent="0.25">
      <c r="A71" s="11"/>
      <c r="B71" s="12"/>
      <c r="C71" s="13"/>
      <c r="D71" s="17"/>
      <c r="E71" s="18" t="s">
        <v>160</v>
      </c>
      <c r="F71" s="18">
        <v>1188</v>
      </c>
      <c r="G71" s="17"/>
      <c r="H71" s="18" t="s">
        <v>170</v>
      </c>
      <c r="I71" s="19"/>
      <c r="J71" s="15"/>
      <c r="K71" s="15"/>
      <c r="L71" s="22"/>
    </row>
    <row r="72" spans="1:12" x14ac:dyDescent="0.25">
      <c r="A72" s="11"/>
      <c r="B72" s="12"/>
      <c r="C72" s="13"/>
      <c r="D72" s="17"/>
      <c r="E72" s="18" t="s">
        <v>170</v>
      </c>
      <c r="F72" s="18">
        <v>1193</v>
      </c>
      <c r="G72" s="17"/>
      <c r="H72" s="18" t="s">
        <v>160</v>
      </c>
      <c r="I72" s="19"/>
      <c r="J72" s="15"/>
      <c r="K72" s="15"/>
      <c r="L72" s="22"/>
    </row>
    <row r="73" spans="1:12" x14ac:dyDescent="0.25">
      <c r="A73" s="11"/>
      <c r="B73" s="12"/>
      <c r="C73" s="13"/>
      <c r="D73" s="17"/>
      <c r="E73" s="18" t="s">
        <v>160</v>
      </c>
      <c r="F73" s="18">
        <v>1194</v>
      </c>
      <c r="G73" s="17"/>
      <c r="H73" s="18" t="s">
        <v>164</v>
      </c>
      <c r="I73" s="19"/>
      <c r="J73" s="15"/>
      <c r="K73" s="15"/>
      <c r="L73" s="16"/>
    </row>
    <row r="74" spans="1:12" x14ac:dyDescent="0.25">
      <c r="A74" s="11"/>
      <c r="B74" s="12"/>
      <c r="C74" s="13"/>
      <c r="D74" s="17"/>
      <c r="E74" s="18" t="s">
        <v>164</v>
      </c>
      <c r="F74" s="18" t="s">
        <v>163</v>
      </c>
      <c r="G74" s="17"/>
      <c r="H74" s="18" t="s">
        <v>175</v>
      </c>
      <c r="I74" s="19"/>
      <c r="J74" s="15"/>
      <c r="K74" s="15"/>
      <c r="L74" s="16"/>
    </row>
    <row r="75" spans="1:12" ht="15.75" thickBot="1" x14ac:dyDescent="0.3">
      <c r="A75" s="31"/>
      <c r="B75" s="23"/>
      <c r="C75" s="24"/>
      <c r="D75" s="239" t="s">
        <v>40</v>
      </c>
      <c r="E75" s="240"/>
      <c r="F75" s="240"/>
      <c r="G75" s="240"/>
      <c r="H75" s="241"/>
      <c r="I75" s="25">
        <v>0.9375</v>
      </c>
      <c r="J75" s="26">
        <v>11</v>
      </c>
      <c r="K75" s="27">
        <f>J75*1/7</f>
        <v>1.5714285714285714</v>
      </c>
      <c r="L75" s="28"/>
    </row>
    <row r="76" spans="1:12" ht="15.75" thickTop="1" x14ac:dyDescent="0.25">
      <c r="A76" s="11" t="s">
        <v>9</v>
      </c>
      <c r="B76" s="12">
        <v>0.22916666666666666</v>
      </c>
      <c r="C76" s="13" t="s">
        <v>175</v>
      </c>
      <c r="D76" s="234" t="s">
        <v>41</v>
      </c>
      <c r="E76" s="235"/>
      <c r="F76" s="235"/>
      <c r="G76" s="235"/>
      <c r="H76" s="236"/>
      <c r="I76" s="19"/>
      <c r="J76" s="15"/>
      <c r="K76" s="15"/>
      <c r="L76" s="22" t="s">
        <v>25</v>
      </c>
    </row>
    <row r="77" spans="1:12" x14ac:dyDescent="0.25">
      <c r="A77" s="11"/>
      <c r="B77" s="12"/>
      <c r="C77" s="13"/>
      <c r="D77" s="17"/>
      <c r="E77" s="18" t="s">
        <v>175</v>
      </c>
      <c r="F77" s="18" t="s">
        <v>163</v>
      </c>
      <c r="G77" s="17"/>
      <c r="H77" s="18" t="s">
        <v>176</v>
      </c>
      <c r="I77" s="19"/>
      <c r="J77" s="15"/>
      <c r="K77" s="15"/>
      <c r="L77" s="22"/>
    </row>
    <row r="78" spans="1:12" x14ac:dyDescent="0.25">
      <c r="A78" s="11"/>
      <c r="B78" s="12"/>
      <c r="C78" s="13"/>
      <c r="D78" s="17"/>
      <c r="E78" s="18" t="s">
        <v>176</v>
      </c>
      <c r="F78" s="18">
        <v>1191</v>
      </c>
      <c r="G78" s="17"/>
      <c r="H78" s="18" t="s">
        <v>160</v>
      </c>
      <c r="I78" s="19"/>
      <c r="J78" s="15"/>
      <c r="K78" s="15"/>
      <c r="L78" s="22"/>
    </row>
    <row r="79" spans="1:12" ht="15.75" thickBot="1" x14ac:dyDescent="0.3">
      <c r="A79" s="31"/>
      <c r="B79" s="23"/>
      <c r="C79" s="24"/>
      <c r="D79" s="239" t="s">
        <v>168</v>
      </c>
      <c r="E79" s="240"/>
      <c r="F79" s="240"/>
      <c r="G79" s="240"/>
      <c r="H79" s="241"/>
      <c r="I79" s="25">
        <v>0.52083333333333337</v>
      </c>
      <c r="J79" s="26">
        <v>6</v>
      </c>
      <c r="K79" s="27">
        <f>J79/7</f>
        <v>0.8571428571428571</v>
      </c>
      <c r="L79" s="28"/>
    </row>
    <row r="80" spans="1:12" ht="15.75" thickTop="1" x14ac:dyDescent="0.25">
      <c r="A80" s="11" t="s">
        <v>25</v>
      </c>
      <c r="B80" s="12">
        <v>0.6875</v>
      </c>
      <c r="C80" s="13" t="s">
        <v>160</v>
      </c>
      <c r="D80" s="234" t="s">
        <v>172</v>
      </c>
      <c r="E80" s="235"/>
      <c r="F80" s="235"/>
      <c r="G80" s="235"/>
      <c r="H80" s="236"/>
      <c r="I80" s="19"/>
      <c r="J80" s="15"/>
      <c r="K80" s="15"/>
      <c r="L80" s="22" t="s">
        <v>179</v>
      </c>
    </row>
    <row r="81" spans="1:12" x14ac:dyDescent="0.25">
      <c r="A81" s="11"/>
      <c r="B81" s="12"/>
      <c r="C81" s="13"/>
      <c r="D81" s="17"/>
      <c r="E81" s="18" t="s">
        <v>160</v>
      </c>
      <c r="F81" s="18">
        <v>1196</v>
      </c>
      <c r="G81" s="17"/>
      <c r="H81" s="18" t="s">
        <v>164</v>
      </c>
      <c r="I81" s="19"/>
      <c r="J81" s="15"/>
      <c r="K81" s="15"/>
      <c r="L81" s="22"/>
    </row>
    <row r="82" spans="1:12" ht="15.75" thickBot="1" x14ac:dyDescent="0.3">
      <c r="A82" s="11"/>
      <c r="B82" s="12"/>
      <c r="C82" s="13"/>
      <c r="D82" s="244" t="s">
        <v>40</v>
      </c>
      <c r="E82" s="245"/>
      <c r="F82" s="245"/>
      <c r="G82" s="245"/>
      <c r="H82" s="246"/>
      <c r="I82" s="19">
        <v>0.9375</v>
      </c>
      <c r="J82" s="15">
        <v>6</v>
      </c>
      <c r="K82" s="27">
        <f>J82*7/7</f>
        <v>6</v>
      </c>
      <c r="L82" s="22"/>
    </row>
    <row r="83" spans="1:12" ht="15.75" thickTop="1" x14ac:dyDescent="0.25">
      <c r="A83" s="40" t="s">
        <v>180</v>
      </c>
      <c r="B83" s="41">
        <v>0.1875</v>
      </c>
      <c r="C83" s="42" t="s">
        <v>164</v>
      </c>
      <c r="D83" s="234" t="s">
        <v>41</v>
      </c>
      <c r="E83" s="237"/>
      <c r="F83" s="237"/>
      <c r="G83" s="237"/>
      <c r="H83" s="238"/>
      <c r="I83" s="170"/>
      <c r="J83" s="44"/>
      <c r="K83" s="44"/>
      <c r="L83" s="16" t="s">
        <v>30</v>
      </c>
    </row>
    <row r="84" spans="1:12" x14ac:dyDescent="0.25">
      <c r="A84" s="11"/>
      <c r="B84" s="12"/>
      <c r="C84" s="13"/>
      <c r="D84" s="17"/>
      <c r="E84" s="18" t="s">
        <v>164</v>
      </c>
      <c r="F84" s="18">
        <v>1187</v>
      </c>
      <c r="G84" s="17"/>
      <c r="H84" s="18" t="s">
        <v>160</v>
      </c>
      <c r="I84" s="19"/>
      <c r="J84" s="15"/>
      <c r="K84" s="15"/>
      <c r="L84" s="22"/>
    </row>
    <row r="85" spans="1:12" ht="15.75" thickBot="1" x14ac:dyDescent="0.3">
      <c r="A85" s="11"/>
      <c r="B85" s="12"/>
      <c r="C85" s="13"/>
      <c r="D85" s="244" t="s">
        <v>173</v>
      </c>
      <c r="E85" s="245"/>
      <c r="F85" s="245"/>
      <c r="G85" s="245"/>
      <c r="H85" s="246"/>
      <c r="I85" s="19">
        <v>0.4375</v>
      </c>
      <c r="J85" s="15">
        <v>6</v>
      </c>
      <c r="K85" s="27">
        <f>J85*5/7</f>
        <v>4.2857142857142856</v>
      </c>
      <c r="L85" s="22"/>
    </row>
    <row r="86" spans="1:12" ht="15.75" thickTop="1" x14ac:dyDescent="0.25">
      <c r="A86" s="40" t="s">
        <v>180</v>
      </c>
      <c r="B86" s="41">
        <v>0.27083333333333331</v>
      </c>
      <c r="C86" s="42" t="s">
        <v>164</v>
      </c>
      <c r="D86" s="17"/>
      <c r="E86" s="18" t="s">
        <v>164</v>
      </c>
      <c r="F86" s="18">
        <v>1189</v>
      </c>
      <c r="G86" s="17"/>
      <c r="H86" s="18" t="s">
        <v>160</v>
      </c>
      <c r="I86" s="170"/>
      <c r="J86" s="44"/>
      <c r="K86" s="44"/>
      <c r="L86" s="16" t="s">
        <v>9</v>
      </c>
    </row>
    <row r="87" spans="1:12" x14ac:dyDescent="0.25">
      <c r="A87" s="11"/>
      <c r="B87" s="12"/>
      <c r="C87" s="13"/>
      <c r="D87" s="17"/>
      <c r="E87" s="18" t="s">
        <v>160</v>
      </c>
      <c r="F87" s="18">
        <v>1190</v>
      </c>
      <c r="G87" s="17"/>
      <c r="H87" s="18" t="s">
        <v>162</v>
      </c>
      <c r="I87" s="19"/>
      <c r="J87" s="15"/>
      <c r="K87" s="15"/>
      <c r="L87" s="22"/>
    </row>
    <row r="88" spans="1:12" x14ac:dyDescent="0.25">
      <c r="A88" s="11"/>
      <c r="B88" s="12"/>
      <c r="C88" s="13"/>
      <c r="D88" s="17"/>
      <c r="E88" s="18" t="s">
        <v>162</v>
      </c>
      <c r="F88" s="18">
        <v>1187</v>
      </c>
      <c r="G88" s="17"/>
      <c r="H88" s="18" t="s">
        <v>160</v>
      </c>
      <c r="I88" s="19"/>
      <c r="J88" s="15"/>
      <c r="K88" s="15"/>
      <c r="L88" s="22"/>
    </row>
    <row r="89" spans="1:12" ht="15.75" thickBot="1" x14ac:dyDescent="0.3">
      <c r="A89" s="11"/>
      <c r="B89" s="12"/>
      <c r="C89" s="13"/>
      <c r="D89" s="244" t="s">
        <v>181</v>
      </c>
      <c r="E89" s="245"/>
      <c r="F89" s="245"/>
      <c r="G89" s="245"/>
      <c r="H89" s="246"/>
      <c r="I89" s="19">
        <v>0.72916666666666663</v>
      </c>
      <c r="J89" s="15">
        <v>11</v>
      </c>
      <c r="K89" s="27">
        <f>J89/7</f>
        <v>1.5714285714285714</v>
      </c>
      <c r="L89" s="22"/>
    </row>
    <row r="90" spans="1:12" ht="15.75" thickTop="1" x14ac:dyDescent="0.25">
      <c r="A90" s="40" t="s">
        <v>180</v>
      </c>
      <c r="B90" s="41">
        <v>0.27083333333333331</v>
      </c>
      <c r="C90" s="42" t="s">
        <v>164</v>
      </c>
      <c r="D90" s="17"/>
      <c r="E90" s="18" t="s">
        <v>164</v>
      </c>
      <c r="F90" s="18">
        <v>1189</v>
      </c>
      <c r="G90" s="17"/>
      <c r="H90" s="18" t="s">
        <v>178</v>
      </c>
      <c r="I90" s="170"/>
      <c r="J90" s="44"/>
      <c r="K90" s="44"/>
      <c r="L90" s="16" t="s">
        <v>25</v>
      </c>
    </row>
    <row r="91" spans="1:12" x14ac:dyDescent="0.25">
      <c r="A91" s="11"/>
      <c r="B91" s="12"/>
      <c r="C91" s="13"/>
      <c r="D91" s="234" t="s">
        <v>171</v>
      </c>
      <c r="E91" s="235"/>
      <c r="F91" s="235"/>
      <c r="G91" s="235"/>
      <c r="H91" s="236"/>
      <c r="I91" s="19"/>
      <c r="J91" s="15"/>
      <c r="K91" s="15"/>
      <c r="L91" s="22"/>
    </row>
    <row r="92" spans="1:12" x14ac:dyDescent="0.25">
      <c r="A92" s="11"/>
      <c r="B92" s="12"/>
      <c r="C92" s="13"/>
      <c r="D92" s="17"/>
      <c r="E92" s="18" t="s">
        <v>178</v>
      </c>
      <c r="F92" s="18">
        <v>1186</v>
      </c>
      <c r="G92" s="17"/>
      <c r="H92" s="18" t="s">
        <v>162</v>
      </c>
      <c r="I92" s="19"/>
      <c r="J92" s="15"/>
      <c r="K92" s="15"/>
      <c r="L92" s="22"/>
    </row>
    <row r="93" spans="1:12" x14ac:dyDescent="0.25">
      <c r="A93" s="11"/>
      <c r="B93" s="12"/>
      <c r="C93" s="13"/>
      <c r="D93" s="17"/>
      <c r="E93" s="18" t="s">
        <v>160</v>
      </c>
      <c r="F93" s="18">
        <v>1195</v>
      </c>
      <c r="G93" s="17"/>
      <c r="H93" s="18" t="s">
        <v>160</v>
      </c>
      <c r="I93" s="19"/>
      <c r="J93" s="15"/>
      <c r="K93" s="15"/>
      <c r="L93" s="22"/>
    </row>
    <row r="94" spans="1:12" ht="15.75" thickBot="1" x14ac:dyDescent="0.3">
      <c r="A94" s="11"/>
      <c r="B94" s="12"/>
      <c r="C94" s="13"/>
      <c r="D94" s="244" t="s">
        <v>172</v>
      </c>
      <c r="E94" s="245"/>
      <c r="F94" s="245"/>
      <c r="G94" s="245"/>
      <c r="H94" s="246"/>
      <c r="I94" s="19">
        <v>0.6875</v>
      </c>
      <c r="J94" s="15">
        <v>10</v>
      </c>
      <c r="K94" s="27">
        <f>J94/7</f>
        <v>1.4285714285714286</v>
      </c>
      <c r="L94" s="22"/>
    </row>
    <row r="95" spans="1:12" ht="15.75" thickTop="1" x14ac:dyDescent="0.25">
      <c r="A95" s="171" t="s">
        <v>182</v>
      </c>
      <c r="B95" s="172">
        <v>0.6875</v>
      </c>
      <c r="C95" s="173"/>
      <c r="D95" s="256" t="s">
        <v>181</v>
      </c>
      <c r="E95" s="257"/>
      <c r="F95" s="257"/>
      <c r="G95" s="257"/>
      <c r="H95" s="258"/>
      <c r="I95" s="174"/>
      <c r="J95" s="175"/>
      <c r="K95" s="175"/>
      <c r="L95" s="176" t="s">
        <v>9</v>
      </c>
    </row>
    <row r="96" spans="1:12" x14ac:dyDescent="0.25">
      <c r="A96" s="177"/>
      <c r="B96" s="178"/>
      <c r="C96" s="179"/>
      <c r="D96" s="180"/>
      <c r="E96" s="181" t="s">
        <v>160</v>
      </c>
      <c r="F96" s="181">
        <v>1198</v>
      </c>
      <c r="G96" s="180"/>
      <c r="H96" s="181" t="s">
        <v>176</v>
      </c>
      <c r="I96" s="182"/>
      <c r="J96" s="183"/>
      <c r="K96" s="183"/>
      <c r="L96" s="184"/>
    </row>
    <row r="97" spans="1:12" x14ac:dyDescent="0.25">
      <c r="A97" s="11"/>
      <c r="B97" s="12"/>
      <c r="C97" s="13"/>
      <c r="D97" s="17"/>
      <c r="E97" s="18" t="s">
        <v>176</v>
      </c>
      <c r="F97" s="18" t="s">
        <v>163</v>
      </c>
      <c r="G97" s="17"/>
      <c r="H97" s="18" t="s">
        <v>183</v>
      </c>
      <c r="I97" s="19"/>
      <c r="J97" s="15"/>
      <c r="K97" s="15"/>
      <c r="L97" s="22"/>
    </row>
    <row r="98" spans="1:12" ht="15.75" thickBot="1" x14ac:dyDescent="0.3">
      <c r="A98" s="11"/>
      <c r="B98" s="12"/>
      <c r="C98" s="13"/>
      <c r="D98" s="244" t="s">
        <v>40</v>
      </c>
      <c r="E98" s="245"/>
      <c r="F98" s="245"/>
      <c r="G98" s="245"/>
      <c r="H98" s="246"/>
      <c r="I98" s="19">
        <v>0.9375</v>
      </c>
      <c r="J98" s="15">
        <v>6</v>
      </c>
      <c r="K98" s="27">
        <f>J98/7</f>
        <v>0.8571428571428571</v>
      </c>
      <c r="L98" s="22"/>
    </row>
    <row r="99" spans="1:12" ht="15.75" thickTop="1" x14ac:dyDescent="0.25">
      <c r="A99" s="40" t="s">
        <v>184</v>
      </c>
      <c r="B99" s="41"/>
      <c r="C99" s="41">
        <v>0.1875</v>
      </c>
      <c r="D99" s="234" t="s">
        <v>41</v>
      </c>
      <c r="E99" s="237"/>
      <c r="F99" s="237"/>
      <c r="G99" s="237"/>
      <c r="H99" s="238"/>
      <c r="I99" s="170"/>
      <c r="J99" s="44"/>
      <c r="K99" s="44"/>
      <c r="L99" s="16" t="s">
        <v>25</v>
      </c>
    </row>
    <row r="100" spans="1:12" x14ac:dyDescent="0.25">
      <c r="A100" s="11"/>
      <c r="B100" s="12"/>
      <c r="C100" s="13"/>
      <c r="D100" s="17"/>
      <c r="E100" s="18" t="s">
        <v>183</v>
      </c>
      <c r="F100" s="18" t="s">
        <v>163</v>
      </c>
      <c r="G100" s="17"/>
      <c r="H100" s="18" t="s">
        <v>176</v>
      </c>
      <c r="I100" s="19"/>
      <c r="J100" s="15"/>
      <c r="K100" s="15"/>
      <c r="L100" s="22"/>
    </row>
    <row r="101" spans="1:12" x14ac:dyDescent="0.25">
      <c r="A101" s="11"/>
      <c r="B101" s="12"/>
      <c r="C101" s="13"/>
      <c r="D101" s="17"/>
      <c r="E101" s="18" t="s">
        <v>176</v>
      </c>
      <c r="F101" s="18">
        <v>1187</v>
      </c>
      <c r="G101" s="17"/>
      <c r="H101" s="18" t="s">
        <v>160</v>
      </c>
      <c r="I101" s="19"/>
      <c r="J101" s="15"/>
      <c r="K101" s="15"/>
      <c r="L101" s="22"/>
    </row>
    <row r="102" spans="1:12" ht="15.75" thickBot="1" x14ac:dyDescent="0.3">
      <c r="A102" s="11"/>
      <c r="B102" s="12"/>
      <c r="C102" s="13"/>
      <c r="D102" s="234" t="s">
        <v>173</v>
      </c>
      <c r="E102" s="235"/>
      <c r="F102" s="235"/>
      <c r="G102" s="235"/>
      <c r="H102" s="236"/>
      <c r="I102" s="19">
        <v>0.4375</v>
      </c>
      <c r="J102" s="15">
        <v>6</v>
      </c>
      <c r="K102" s="27">
        <f>J102/7</f>
        <v>0.8571428571428571</v>
      </c>
      <c r="L102" s="22"/>
    </row>
    <row r="103" spans="1:12" ht="15.75" thickTop="1" x14ac:dyDescent="0.25">
      <c r="A103" s="11"/>
      <c r="B103" s="12"/>
      <c r="C103" s="13"/>
      <c r="D103" s="145"/>
      <c r="E103" s="146"/>
      <c r="F103" s="146"/>
      <c r="G103" s="146"/>
      <c r="H103" s="147"/>
      <c r="I103" s="19"/>
      <c r="J103" s="15"/>
      <c r="K103" s="15"/>
      <c r="L103" s="22"/>
    </row>
    <row r="104" spans="1:12" x14ac:dyDescent="0.25">
      <c r="A104" s="11"/>
      <c r="B104" s="12"/>
      <c r="C104" s="13"/>
      <c r="D104" s="145"/>
      <c r="E104" s="146"/>
      <c r="F104" s="146"/>
      <c r="G104" s="146"/>
      <c r="H104" s="147"/>
      <c r="I104" s="19"/>
      <c r="J104" s="15"/>
      <c r="K104" s="15"/>
      <c r="L104" s="22"/>
    </row>
    <row r="105" spans="1:12" ht="15.75" thickBot="1" x14ac:dyDescent="0.3">
      <c r="A105" s="31"/>
      <c r="B105" s="23"/>
      <c r="C105" s="24"/>
      <c r="D105" s="139"/>
      <c r="E105" s="140"/>
      <c r="F105" s="140"/>
      <c r="G105" s="140"/>
      <c r="H105" s="141"/>
      <c r="I105" s="25"/>
      <c r="J105" s="26" t="s">
        <v>185</v>
      </c>
      <c r="K105" s="26">
        <f>SUM(K10:K104)</f>
        <v>51.964285714285694</v>
      </c>
      <c r="L105" s="28"/>
    </row>
    <row r="106" spans="1:12" ht="15.75" thickTop="1" x14ac:dyDescent="0.25"/>
  </sheetData>
  <sheetProtection algorithmName="SHA-512" hashValue="18V4tGUCgH1wWHf+O+Hzg+o8czKMl6e38E2OZUVtZt2AJZLNBsGZi7rvKq8ZKaoVawrLeY0Mjl2GoIBNVk2I6g==" saltValue="6ZbLxt+NLsxmNWsJjHtTLQ==" spinCount="100000" sheet="1" objects="1" scenarios="1" selectLockedCells="1" selectUnlockedCells="1"/>
  <mergeCells count="44">
    <mergeCell ref="D99:H99"/>
    <mergeCell ref="D102:H102"/>
    <mergeCell ref="D85:H85"/>
    <mergeCell ref="D89:H89"/>
    <mergeCell ref="D91:H91"/>
    <mergeCell ref="D94:H94"/>
    <mergeCell ref="D95:H95"/>
    <mergeCell ref="D98:H98"/>
    <mergeCell ref="D83:H83"/>
    <mergeCell ref="D61:H61"/>
    <mergeCell ref="D62:H62"/>
    <mergeCell ref="D65:H65"/>
    <mergeCell ref="D66:H66"/>
    <mergeCell ref="D69:H69"/>
    <mergeCell ref="D70:H70"/>
    <mergeCell ref="D75:H75"/>
    <mergeCell ref="D76:H76"/>
    <mergeCell ref="D79:H79"/>
    <mergeCell ref="D80:H80"/>
    <mergeCell ref="D82:H82"/>
    <mergeCell ref="D60:H60"/>
    <mergeCell ref="D36:H36"/>
    <mergeCell ref="D37:H37"/>
    <mergeCell ref="D40:H40"/>
    <mergeCell ref="D41:H41"/>
    <mergeCell ref="D46:H46"/>
    <mergeCell ref="D47:H47"/>
    <mergeCell ref="D49:H49"/>
    <mergeCell ref="D51:H51"/>
    <mergeCell ref="D52:H52"/>
    <mergeCell ref="D56:H56"/>
    <mergeCell ref="D57:H57"/>
    <mergeCell ref="D34:H34"/>
    <mergeCell ref="D10:H10"/>
    <mergeCell ref="D15:H15"/>
    <mergeCell ref="D16:H16"/>
    <mergeCell ref="E18:G18"/>
    <mergeCell ref="D20:H20"/>
    <mergeCell ref="D21:H21"/>
    <mergeCell ref="D24:H24"/>
    <mergeCell ref="D25:H25"/>
    <mergeCell ref="E27:G27"/>
    <mergeCell ref="D29:H29"/>
    <mergeCell ref="D30:H3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2C07-DAC7-455C-AB15-5F8F0476182E}">
  <dimension ref="A1:L125"/>
  <sheetViews>
    <sheetView view="pageBreakPreview" zoomScaleNormal="100" zoomScaleSheetLayoutView="100" workbookViewId="0">
      <selection activeCell="G16" sqref="G16"/>
    </sheetView>
  </sheetViews>
  <sheetFormatPr defaultRowHeight="15" x14ac:dyDescent="0.25"/>
  <cols>
    <col min="1" max="1" width="10.7109375" customWidth="1"/>
    <col min="2" max="2" width="6.7109375" customWidth="1"/>
    <col min="3" max="3" width="8.28515625" customWidth="1"/>
    <col min="4" max="4" width="6.42578125" customWidth="1"/>
    <col min="5" max="5" width="11.42578125" customWidth="1"/>
    <col min="7" max="7" width="6.28515625" customWidth="1"/>
    <col min="8" max="8" width="11.42578125" customWidth="1"/>
    <col min="9" max="11" width="7.7109375" customWidth="1"/>
    <col min="12" max="12" width="11.7109375" customWidth="1"/>
  </cols>
  <sheetData>
    <row r="1" spans="1:12" ht="23.25" x14ac:dyDescent="0.35">
      <c r="A1" s="1" t="s">
        <v>112</v>
      </c>
    </row>
    <row r="3" spans="1:12" x14ac:dyDescent="0.25">
      <c r="A3" s="2" t="s">
        <v>10</v>
      </c>
      <c r="B3" s="2"/>
      <c r="C3" s="2"/>
      <c r="D3" s="2"/>
      <c r="E3" s="2"/>
      <c r="F3" s="5">
        <f>K125</f>
        <v>55.607142857142854</v>
      </c>
      <c r="G3" s="6"/>
      <c r="H3" s="6"/>
      <c r="I3" s="88"/>
      <c r="J3" s="88"/>
      <c r="K3" s="88"/>
      <c r="L3" s="88"/>
    </row>
    <row r="4" spans="1:12" x14ac:dyDescent="0.25">
      <c r="A4" s="6" t="s">
        <v>52</v>
      </c>
      <c r="B4" s="6"/>
      <c r="C4" s="6"/>
      <c r="D4" s="6"/>
      <c r="E4" s="7"/>
      <c r="F4" s="7">
        <f>37.5/7</f>
        <v>5.3571428571428568</v>
      </c>
      <c r="G4" s="6"/>
      <c r="H4" s="6"/>
      <c r="I4" s="88"/>
      <c r="J4" s="88"/>
      <c r="K4" s="88"/>
      <c r="L4" s="88"/>
    </row>
    <row r="5" spans="1:12" s="6" customFormat="1" x14ac:dyDescent="0.25">
      <c r="A5" s="2" t="s">
        <v>53</v>
      </c>
      <c r="B5" s="2"/>
      <c r="C5" s="2"/>
      <c r="D5" s="2"/>
      <c r="E5" s="2"/>
      <c r="F5" s="5">
        <f>F3/F4</f>
        <v>10.38</v>
      </c>
      <c r="I5" s="88"/>
      <c r="J5" s="88"/>
      <c r="K5" s="88"/>
      <c r="L5" s="88"/>
    </row>
    <row r="6" spans="1:12" s="6" customFormat="1" x14ac:dyDescent="0.25">
      <c r="A6" s="2" t="s">
        <v>54</v>
      </c>
      <c r="B6" s="2"/>
      <c r="C6" s="2"/>
      <c r="D6" s="2"/>
      <c r="E6" s="2"/>
      <c r="F6" s="5">
        <f>F5*1.15</f>
        <v>11.936999999999999</v>
      </c>
      <c r="G6" s="8"/>
      <c r="I6" s="88"/>
      <c r="J6" s="88"/>
      <c r="K6" s="88"/>
      <c r="L6" s="88"/>
    </row>
    <row r="7" spans="1:12" s="6" customFormat="1" x14ac:dyDescent="0.25">
      <c r="A7"/>
      <c r="B7"/>
      <c r="C7"/>
      <c r="D7"/>
      <c r="E7"/>
      <c r="F7"/>
      <c r="G7"/>
      <c r="H7"/>
      <c r="I7" s="88"/>
      <c r="J7" s="89"/>
      <c r="K7" s="89"/>
      <c r="L7" s="89"/>
    </row>
    <row r="8" spans="1:12" s="6" customFormat="1" x14ac:dyDescent="0.25">
      <c r="A8" s="2" t="s">
        <v>14</v>
      </c>
      <c r="B8" s="2"/>
      <c r="C8" s="2"/>
      <c r="D8"/>
      <c r="E8"/>
      <c r="F8"/>
      <c r="G8"/>
      <c r="H8"/>
      <c r="I8"/>
      <c r="J8"/>
      <c r="K8"/>
      <c r="L8"/>
    </row>
    <row r="9" spans="1:12" x14ac:dyDescent="0.25">
      <c r="A9" s="9" t="s">
        <v>0</v>
      </c>
      <c r="B9" s="9" t="s">
        <v>15</v>
      </c>
      <c r="C9" s="9" t="s">
        <v>2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2</v>
      </c>
      <c r="I9" s="9" t="s">
        <v>16</v>
      </c>
      <c r="J9" s="9" t="s">
        <v>17</v>
      </c>
      <c r="K9" s="9" t="s">
        <v>18</v>
      </c>
      <c r="L9" s="9" t="s">
        <v>5</v>
      </c>
    </row>
    <row r="10" spans="1:12" x14ac:dyDescent="0.25">
      <c r="A10" s="11" t="s">
        <v>57</v>
      </c>
      <c r="B10" s="12">
        <v>0.5</v>
      </c>
      <c r="C10" s="13" t="s">
        <v>29</v>
      </c>
      <c r="D10" s="234" t="s">
        <v>28</v>
      </c>
      <c r="E10" s="235"/>
      <c r="F10" s="235"/>
      <c r="G10" s="235"/>
      <c r="H10" s="236"/>
      <c r="I10" s="14"/>
      <c r="J10" s="15"/>
      <c r="K10" s="15"/>
      <c r="L10" s="16" t="s">
        <v>100</v>
      </c>
    </row>
    <row r="11" spans="1:12" x14ac:dyDescent="0.25">
      <c r="A11" s="11"/>
      <c r="B11" s="12"/>
      <c r="C11" s="13"/>
      <c r="D11" s="17">
        <v>0.52083333333333337</v>
      </c>
      <c r="E11" s="18" t="s">
        <v>29</v>
      </c>
      <c r="F11" s="18">
        <v>5409</v>
      </c>
      <c r="G11" s="17">
        <v>0.61736111111111114</v>
      </c>
      <c r="H11" s="18" t="s">
        <v>103</v>
      </c>
      <c r="I11" s="14"/>
      <c r="J11" s="15"/>
      <c r="K11" s="15"/>
      <c r="L11" s="22" t="s">
        <v>100</v>
      </c>
    </row>
    <row r="12" spans="1:12" x14ac:dyDescent="0.25">
      <c r="A12" s="13"/>
      <c r="B12" s="13"/>
      <c r="C12" s="13"/>
      <c r="D12" s="17">
        <v>0.62777777777777777</v>
      </c>
      <c r="E12" s="18" t="s">
        <v>103</v>
      </c>
      <c r="F12" s="18">
        <v>5414</v>
      </c>
      <c r="G12" s="17">
        <v>0.72499999999999998</v>
      </c>
      <c r="H12" s="18" t="s">
        <v>29</v>
      </c>
      <c r="I12" s="19"/>
      <c r="J12" s="20"/>
      <c r="K12" s="20"/>
      <c r="L12" s="22" t="s">
        <v>100</v>
      </c>
    </row>
    <row r="13" spans="1:12" x14ac:dyDescent="0.25">
      <c r="A13" s="11"/>
      <c r="B13" s="12"/>
      <c r="C13" s="13"/>
      <c r="D13" s="17">
        <v>0.77083333333333337</v>
      </c>
      <c r="E13" s="18" t="s">
        <v>29</v>
      </c>
      <c r="F13" s="18">
        <v>5415</v>
      </c>
      <c r="G13" s="17">
        <v>0.84791666666666676</v>
      </c>
      <c r="H13" s="18" t="s">
        <v>98</v>
      </c>
      <c r="I13" s="14"/>
      <c r="J13" s="15"/>
      <c r="K13" s="15"/>
      <c r="L13" s="22" t="s">
        <v>100</v>
      </c>
    </row>
    <row r="14" spans="1:12" x14ac:dyDescent="0.25">
      <c r="A14" s="11"/>
      <c r="B14" s="12"/>
      <c r="C14" s="13"/>
      <c r="D14" s="244" t="s">
        <v>40</v>
      </c>
      <c r="E14" s="245"/>
      <c r="F14" s="245"/>
      <c r="G14" s="245"/>
      <c r="H14" s="246"/>
      <c r="I14" s="119">
        <v>0.88541666666666663</v>
      </c>
      <c r="J14" s="20">
        <v>9.25</v>
      </c>
      <c r="K14" s="20">
        <f>J14*5/7</f>
        <v>6.6071428571428568</v>
      </c>
      <c r="L14" s="22" t="s">
        <v>100</v>
      </c>
    </row>
    <row r="15" spans="1:12" x14ac:dyDescent="0.25">
      <c r="A15" s="40" t="s">
        <v>58</v>
      </c>
      <c r="B15" s="46">
        <v>0.14583333333333334</v>
      </c>
      <c r="C15" s="76" t="s">
        <v>107</v>
      </c>
      <c r="D15" s="234" t="s">
        <v>41</v>
      </c>
      <c r="E15" s="235"/>
      <c r="F15" s="235"/>
      <c r="G15" s="235"/>
      <c r="H15" s="236"/>
      <c r="I15" s="43"/>
      <c r="J15" s="44"/>
      <c r="K15" s="44"/>
      <c r="L15" s="16" t="s">
        <v>30</v>
      </c>
    </row>
    <row r="16" spans="1:12" x14ac:dyDescent="0.25">
      <c r="A16" s="11"/>
      <c r="B16" s="72"/>
      <c r="C16" s="73"/>
      <c r="D16" s="59">
        <v>0.18541666666666667</v>
      </c>
      <c r="E16" s="18" t="s">
        <v>98</v>
      </c>
      <c r="F16" s="49">
        <v>5400</v>
      </c>
      <c r="G16" s="59">
        <v>0.25</v>
      </c>
      <c r="H16" s="49" t="s">
        <v>29</v>
      </c>
      <c r="I16" s="14"/>
      <c r="J16" s="15"/>
      <c r="K16" s="15"/>
      <c r="L16" s="22" t="s">
        <v>30</v>
      </c>
    </row>
    <row r="17" spans="1:12" x14ac:dyDescent="0.25">
      <c r="A17" s="11"/>
      <c r="B17" s="72"/>
      <c r="C17" s="73"/>
      <c r="D17" s="17">
        <v>0.27083333333333331</v>
      </c>
      <c r="E17" s="18" t="s">
        <v>29</v>
      </c>
      <c r="F17" s="18">
        <v>5403</v>
      </c>
      <c r="G17" s="17">
        <v>0.36736111111111108</v>
      </c>
      <c r="H17" s="18" t="s">
        <v>103</v>
      </c>
      <c r="I17" s="14"/>
      <c r="J17" s="15"/>
      <c r="K17" s="15"/>
      <c r="L17" s="22" t="s">
        <v>30</v>
      </c>
    </row>
    <row r="18" spans="1:12" x14ac:dyDescent="0.25">
      <c r="A18" s="11"/>
      <c r="B18" s="72"/>
      <c r="C18" s="73"/>
      <c r="D18" s="17">
        <v>0.37777777777777777</v>
      </c>
      <c r="E18" s="18" t="s">
        <v>103</v>
      </c>
      <c r="F18" s="18">
        <v>5408</v>
      </c>
      <c r="G18" s="17">
        <v>0.47500000000000003</v>
      </c>
      <c r="H18" s="18" t="s">
        <v>29</v>
      </c>
      <c r="I18" s="14"/>
      <c r="J18" s="15"/>
      <c r="K18" s="15"/>
      <c r="L18" s="22" t="s">
        <v>30</v>
      </c>
    </row>
    <row r="19" spans="1:12" x14ac:dyDescent="0.25">
      <c r="A19" s="11"/>
      <c r="B19" s="72"/>
      <c r="C19" s="73"/>
      <c r="D19" s="234" t="s">
        <v>28</v>
      </c>
      <c r="E19" s="235"/>
      <c r="F19" s="235"/>
      <c r="G19" s="235"/>
      <c r="H19" s="236"/>
      <c r="I19" s="14"/>
      <c r="J19" s="15"/>
      <c r="K19" s="15"/>
      <c r="L19" s="22" t="s">
        <v>30</v>
      </c>
    </row>
    <row r="20" spans="1:12" x14ac:dyDescent="0.25">
      <c r="A20" s="11"/>
      <c r="B20" s="72"/>
      <c r="C20" s="73"/>
      <c r="D20" s="234" t="s">
        <v>41</v>
      </c>
      <c r="E20" s="235"/>
      <c r="F20" s="235"/>
      <c r="G20" s="235"/>
      <c r="H20" s="236"/>
      <c r="I20" s="14"/>
      <c r="J20" s="15"/>
      <c r="K20" s="15"/>
      <c r="L20" s="22" t="s">
        <v>30</v>
      </c>
    </row>
    <row r="21" spans="1:12" x14ac:dyDescent="0.25">
      <c r="A21" s="11"/>
      <c r="B21" s="72"/>
      <c r="C21" s="73"/>
      <c r="D21" s="17">
        <v>0.55833333333333335</v>
      </c>
      <c r="E21" s="18" t="s">
        <v>29</v>
      </c>
      <c r="F21" s="45">
        <v>1289</v>
      </c>
      <c r="G21" s="17">
        <v>0.59166666666666667</v>
      </c>
      <c r="H21" s="18" t="s">
        <v>56</v>
      </c>
      <c r="I21" s="14"/>
      <c r="J21" s="15"/>
      <c r="K21" s="15"/>
      <c r="L21" s="22" t="s">
        <v>30</v>
      </c>
    </row>
    <row r="22" spans="1:12" x14ac:dyDescent="0.25">
      <c r="A22" s="11"/>
      <c r="B22" s="72"/>
      <c r="C22" s="73"/>
      <c r="D22" s="234" t="s">
        <v>28</v>
      </c>
      <c r="E22" s="235"/>
      <c r="F22" s="235"/>
      <c r="G22" s="235"/>
      <c r="H22" s="236"/>
      <c r="I22" s="14"/>
      <c r="J22" s="15"/>
      <c r="K22" s="15"/>
      <c r="L22" s="22" t="s">
        <v>30</v>
      </c>
    </row>
    <row r="23" spans="1:12" x14ac:dyDescent="0.25">
      <c r="A23" s="11"/>
      <c r="B23" s="72"/>
      <c r="C23" s="73"/>
      <c r="D23" s="17">
        <v>0.59305555555555556</v>
      </c>
      <c r="E23" s="18" t="s">
        <v>33</v>
      </c>
      <c r="F23" s="18">
        <v>5412</v>
      </c>
      <c r="G23" s="17">
        <v>0.64166666666666672</v>
      </c>
      <c r="H23" s="18" t="s">
        <v>29</v>
      </c>
      <c r="I23" s="14"/>
      <c r="J23" s="15"/>
      <c r="K23" s="15"/>
      <c r="L23" s="22" t="s">
        <v>30</v>
      </c>
    </row>
    <row r="24" spans="1:12" ht="15.75" thickBot="1" x14ac:dyDescent="0.3">
      <c r="A24" s="31"/>
      <c r="B24" s="74"/>
      <c r="C24" s="75"/>
      <c r="D24" s="239" t="s">
        <v>28</v>
      </c>
      <c r="E24" s="251"/>
      <c r="F24" s="251"/>
      <c r="G24" s="251"/>
      <c r="H24" s="252"/>
      <c r="I24" s="120">
        <v>0.6875</v>
      </c>
      <c r="J24" s="20">
        <v>13</v>
      </c>
      <c r="K24" s="27">
        <f>J24*5/7</f>
        <v>9.2857142857142865</v>
      </c>
      <c r="L24" s="28" t="s">
        <v>30</v>
      </c>
    </row>
    <row r="25" spans="1:12" ht="15.75" thickTop="1" x14ac:dyDescent="0.25">
      <c r="A25" s="11" t="s">
        <v>59</v>
      </c>
      <c r="B25" s="12">
        <v>0.5</v>
      </c>
      <c r="C25" s="13" t="s">
        <v>29</v>
      </c>
      <c r="D25" s="234" t="s">
        <v>28</v>
      </c>
      <c r="E25" s="235"/>
      <c r="F25" s="235"/>
      <c r="G25" s="235"/>
      <c r="H25" s="236"/>
      <c r="I25" s="14"/>
      <c r="J25" s="54"/>
      <c r="K25" s="15"/>
      <c r="L25" s="16" t="s">
        <v>113</v>
      </c>
    </row>
    <row r="26" spans="1:12" x14ac:dyDescent="0.25">
      <c r="A26" s="11"/>
      <c r="B26" s="12"/>
      <c r="C26" s="13"/>
      <c r="D26" s="17">
        <v>0.52083333333333337</v>
      </c>
      <c r="E26" s="18" t="s">
        <v>29</v>
      </c>
      <c r="F26" s="18">
        <v>5409</v>
      </c>
      <c r="G26" s="17">
        <v>0.61736111111111114</v>
      </c>
      <c r="H26" s="18" t="s">
        <v>103</v>
      </c>
      <c r="I26" s="14"/>
      <c r="J26" s="15"/>
      <c r="K26" s="15"/>
      <c r="L26" s="22" t="s">
        <v>113</v>
      </c>
    </row>
    <row r="27" spans="1:12" x14ac:dyDescent="0.25">
      <c r="A27" s="13"/>
      <c r="B27" s="13"/>
      <c r="C27" s="13"/>
      <c r="D27" s="17">
        <v>0.62777777777777777</v>
      </c>
      <c r="E27" s="18" t="s">
        <v>103</v>
      </c>
      <c r="F27" s="18">
        <v>5414</v>
      </c>
      <c r="G27" s="17">
        <v>0.72499999999999998</v>
      </c>
      <c r="H27" s="18" t="s">
        <v>29</v>
      </c>
      <c r="I27" s="19"/>
      <c r="J27" s="20"/>
      <c r="K27" s="20"/>
      <c r="L27" s="22" t="s">
        <v>113</v>
      </c>
    </row>
    <row r="28" spans="1:12" x14ac:dyDescent="0.25">
      <c r="A28" s="11"/>
      <c r="B28" s="12"/>
      <c r="C28" s="13"/>
      <c r="D28" s="17">
        <v>0.77083333333333337</v>
      </c>
      <c r="E28" s="18" t="s">
        <v>29</v>
      </c>
      <c r="F28" s="18">
        <v>5415</v>
      </c>
      <c r="G28" s="17">
        <v>0.84791666666666676</v>
      </c>
      <c r="H28" s="18" t="s">
        <v>98</v>
      </c>
      <c r="I28" s="14"/>
      <c r="J28" s="15"/>
      <c r="K28" s="15"/>
      <c r="L28" s="22" t="s">
        <v>113</v>
      </c>
    </row>
    <row r="29" spans="1:12" x14ac:dyDescent="0.25">
      <c r="A29" s="11"/>
      <c r="B29" s="12"/>
      <c r="C29" s="13"/>
      <c r="D29" s="244" t="s">
        <v>40</v>
      </c>
      <c r="E29" s="245"/>
      <c r="F29" s="245"/>
      <c r="G29" s="245"/>
      <c r="H29" s="246"/>
      <c r="I29" s="119">
        <v>0.88541666666666663</v>
      </c>
      <c r="J29" s="20">
        <v>9.25</v>
      </c>
      <c r="K29" s="20">
        <f>J29*2/7</f>
        <v>2.6428571428571428</v>
      </c>
      <c r="L29" s="22" t="s">
        <v>113</v>
      </c>
    </row>
    <row r="30" spans="1:12" x14ac:dyDescent="0.25">
      <c r="A30" s="40" t="s">
        <v>60</v>
      </c>
      <c r="B30" s="46">
        <v>0.19791666666666666</v>
      </c>
      <c r="C30" s="76" t="s">
        <v>107</v>
      </c>
      <c r="D30" s="234" t="s">
        <v>41</v>
      </c>
      <c r="E30" s="235"/>
      <c r="F30" s="235"/>
      <c r="G30" s="235"/>
      <c r="H30" s="236"/>
      <c r="I30" s="43"/>
      <c r="J30" s="44"/>
      <c r="K30" s="44"/>
      <c r="L30" s="16" t="s">
        <v>67</v>
      </c>
    </row>
    <row r="31" spans="1:12" x14ac:dyDescent="0.25">
      <c r="A31" s="11"/>
      <c r="B31" s="72"/>
      <c r="C31" s="73"/>
      <c r="D31" s="59">
        <v>0.23611111111111113</v>
      </c>
      <c r="E31" s="18" t="s">
        <v>98</v>
      </c>
      <c r="F31" s="45">
        <v>5402</v>
      </c>
      <c r="G31" s="59">
        <v>0.24930555555555556</v>
      </c>
      <c r="H31" s="77" t="s">
        <v>31</v>
      </c>
      <c r="I31" s="14"/>
      <c r="J31" s="15"/>
      <c r="K31" s="15"/>
      <c r="L31" s="22" t="s">
        <v>67</v>
      </c>
    </row>
    <row r="32" spans="1:12" x14ac:dyDescent="0.25">
      <c r="A32" s="11"/>
      <c r="B32" s="72"/>
      <c r="C32" s="73"/>
      <c r="D32" s="234" t="s">
        <v>28</v>
      </c>
      <c r="E32" s="235"/>
      <c r="F32" s="235"/>
      <c r="G32" s="235"/>
      <c r="H32" s="236"/>
      <c r="I32" s="14"/>
      <c r="J32" s="15"/>
      <c r="K32" s="15"/>
      <c r="L32" s="22" t="s">
        <v>67</v>
      </c>
    </row>
    <row r="33" spans="1:12" x14ac:dyDescent="0.25">
      <c r="A33" s="11"/>
      <c r="B33" s="72"/>
      <c r="C33" s="73"/>
      <c r="D33" s="17">
        <v>0.25069444444444444</v>
      </c>
      <c r="E33" s="18" t="s">
        <v>31</v>
      </c>
      <c r="F33" s="18">
        <v>5401</v>
      </c>
      <c r="G33" s="17">
        <v>0.28402777777777777</v>
      </c>
      <c r="H33" s="18" t="s">
        <v>103</v>
      </c>
      <c r="I33" s="14"/>
      <c r="J33" s="15"/>
      <c r="K33" s="15"/>
      <c r="L33" s="22" t="s">
        <v>67</v>
      </c>
    </row>
    <row r="34" spans="1:12" x14ac:dyDescent="0.25">
      <c r="A34" s="11"/>
      <c r="B34" s="72"/>
      <c r="C34" s="73"/>
      <c r="D34" s="17">
        <v>0.29444444444444445</v>
      </c>
      <c r="E34" s="18" t="s">
        <v>103</v>
      </c>
      <c r="F34" s="18">
        <v>5406</v>
      </c>
      <c r="G34" s="17">
        <v>0.39166666666666666</v>
      </c>
      <c r="H34" s="18" t="s">
        <v>29</v>
      </c>
      <c r="I34" s="14"/>
      <c r="J34" s="15"/>
      <c r="K34" s="15"/>
      <c r="L34" s="22" t="s">
        <v>67</v>
      </c>
    </row>
    <row r="35" spans="1:12" x14ac:dyDescent="0.25">
      <c r="A35" s="11"/>
      <c r="B35" s="72"/>
      <c r="C35" s="73"/>
      <c r="D35" s="17">
        <v>0.4375</v>
      </c>
      <c r="E35" s="18" t="s">
        <v>29</v>
      </c>
      <c r="F35" s="18">
        <v>5407</v>
      </c>
      <c r="G35" s="17">
        <v>0.53402777777777777</v>
      </c>
      <c r="H35" s="18" t="s">
        <v>103</v>
      </c>
      <c r="I35" s="14"/>
      <c r="J35" s="15"/>
      <c r="K35" s="15"/>
      <c r="L35" s="22" t="s">
        <v>67</v>
      </c>
    </row>
    <row r="36" spans="1:12" x14ac:dyDescent="0.25">
      <c r="A36" s="11"/>
      <c r="B36" s="72"/>
      <c r="C36" s="73"/>
      <c r="D36" s="17">
        <v>0.5444444444444444</v>
      </c>
      <c r="E36" s="18" t="s">
        <v>103</v>
      </c>
      <c r="F36" s="18">
        <v>5412</v>
      </c>
      <c r="G36" s="17">
        <v>0.64166666666666672</v>
      </c>
      <c r="H36" s="18" t="s">
        <v>29</v>
      </c>
      <c r="I36" s="14"/>
      <c r="J36" s="15"/>
      <c r="K36" s="15"/>
      <c r="L36" s="22" t="s">
        <v>67</v>
      </c>
    </row>
    <row r="37" spans="1:12" ht="15.75" thickBot="1" x14ac:dyDescent="0.3">
      <c r="A37" s="31"/>
      <c r="B37" s="74"/>
      <c r="C37" s="75"/>
      <c r="D37" s="239" t="s">
        <v>28</v>
      </c>
      <c r="E37" s="240"/>
      <c r="F37" s="240"/>
      <c r="G37" s="240"/>
      <c r="H37" s="241"/>
      <c r="I37" s="120">
        <v>0.66666666666666663</v>
      </c>
      <c r="J37" s="27">
        <v>11.25</v>
      </c>
      <c r="K37" s="27">
        <f>J37*2/7</f>
        <v>3.2142857142857144</v>
      </c>
      <c r="L37" s="28" t="s">
        <v>67</v>
      </c>
    </row>
    <row r="38" spans="1:12" ht="15.75" thickTop="1" x14ac:dyDescent="0.25">
      <c r="A38" s="11" t="s">
        <v>63</v>
      </c>
      <c r="B38" s="72">
        <v>0.29166666666666669</v>
      </c>
      <c r="C38" s="73" t="s">
        <v>29</v>
      </c>
      <c r="D38" s="234" t="s">
        <v>28</v>
      </c>
      <c r="E38" s="235"/>
      <c r="F38" s="235"/>
      <c r="G38" s="235"/>
      <c r="H38" s="236"/>
      <c r="I38" s="14"/>
      <c r="J38" s="15"/>
      <c r="K38" s="15"/>
      <c r="L38" s="22" t="s">
        <v>30</v>
      </c>
    </row>
    <row r="39" spans="1:12" x14ac:dyDescent="0.25">
      <c r="A39" s="11"/>
      <c r="B39" s="72"/>
      <c r="C39" s="73"/>
      <c r="D39" s="17">
        <v>0.35416666666666669</v>
      </c>
      <c r="E39" s="18" t="s">
        <v>29</v>
      </c>
      <c r="F39" s="18">
        <v>5405</v>
      </c>
      <c r="G39" s="17">
        <v>0.45069444444444445</v>
      </c>
      <c r="H39" s="18" t="s">
        <v>103</v>
      </c>
      <c r="I39" s="14"/>
      <c r="J39" s="15"/>
      <c r="K39" s="15"/>
      <c r="L39" s="22" t="s">
        <v>30</v>
      </c>
    </row>
    <row r="40" spans="1:12" x14ac:dyDescent="0.25">
      <c r="A40" s="11"/>
      <c r="B40" s="72"/>
      <c r="C40" s="73"/>
      <c r="D40" s="17">
        <v>0.46111111111111108</v>
      </c>
      <c r="E40" s="18" t="s">
        <v>103</v>
      </c>
      <c r="F40" s="18">
        <v>5410</v>
      </c>
      <c r="G40" s="17">
        <v>0.55833333333333335</v>
      </c>
      <c r="H40" s="18" t="s">
        <v>29</v>
      </c>
      <c r="I40" s="14"/>
      <c r="J40" s="15"/>
      <c r="K40" s="15"/>
      <c r="L40" s="22" t="s">
        <v>30</v>
      </c>
    </row>
    <row r="41" spans="1:12" x14ac:dyDescent="0.25">
      <c r="A41" s="11"/>
      <c r="B41" s="72"/>
      <c r="C41" s="73"/>
      <c r="D41" s="17">
        <v>0.60416666666666663</v>
      </c>
      <c r="E41" s="18" t="s">
        <v>29</v>
      </c>
      <c r="F41" s="18">
        <v>5411</v>
      </c>
      <c r="G41" s="17">
        <v>0.68125000000000002</v>
      </c>
      <c r="H41" s="18" t="s">
        <v>98</v>
      </c>
      <c r="I41" s="14"/>
      <c r="J41" s="15"/>
      <c r="K41" s="15"/>
      <c r="L41" s="22" t="s">
        <v>30</v>
      </c>
    </row>
    <row r="42" spans="1:12" x14ac:dyDescent="0.25">
      <c r="A42" s="11"/>
      <c r="B42" s="72"/>
      <c r="C42" s="73"/>
      <c r="D42" s="234" t="s">
        <v>28</v>
      </c>
      <c r="E42" s="235"/>
      <c r="F42" s="235"/>
      <c r="G42" s="235"/>
      <c r="H42" s="236"/>
      <c r="I42" s="14"/>
      <c r="J42" s="15"/>
      <c r="K42" s="15"/>
      <c r="L42" s="22" t="s">
        <v>23</v>
      </c>
    </row>
    <row r="43" spans="1:12" x14ac:dyDescent="0.25">
      <c r="A43" s="11"/>
      <c r="B43" s="72"/>
      <c r="C43" s="73"/>
      <c r="D43" s="17">
        <v>0.68958333333333333</v>
      </c>
      <c r="E43" s="18" t="s">
        <v>98</v>
      </c>
      <c r="F43" s="18">
        <v>5411</v>
      </c>
      <c r="G43" s="17">
        <v>0.7006944444444444</v>
      </c>
      <c r="H43" s="18" t="s">
        <v>103</v>
      </c>
      <c r="I43" s="14"/>
      <c r="J43" s="15"/>
      <c r="K43" s="15"/>
      <c r="L43" s="22" t="s">
        <v>30</v>
      </c>
    </row>
    <row r="44" spans="1:12" x14ac:dyDescent="0.25">
      <c r="A44" s="11"/>
      <c r="B44" s="72"/>
      <c r="C44" s="73"/>
      <c r="D44" s="17">
        <v>0.71111111111111114</v>
      </c>
      <c r="E44" s="18" t="s">
        <v>103</v>
      </c>
      <c r="F44" s="18">
        <v>5416</v>
      </c>
      <c r="G44" s="17">
        <v>0.80833333333333324</v>
      </c>
      <c r="H44" s="18" t="s">
        <v>29</v>
      </c>
      <c r="I44" s="14"/>
      <c r="J44" s="15"/>
      <c r="K44" s="15"/>
      <c r="L44" s="22" t="s">
        <v>30</v>
      </c>
    </row>
    <row r="45" spans="1:12" ht="15.75" thickBot="1" x14ac:dyDescent="0.3">
      <c r="A45" s="31"/>
      <c r="B45" s="74"/>
      <c r="C45" s="75"/>
      <c r="D45" s="239" t="s">
        <v>28</v>
      </c>
      <c r="E45" s="240"/>
      <c r="F45" s="240"/>
      <c r="G45" s="240"/>
      <c r="H45" s="241"/>
      <c r="I45" s="120">
        <v>0.83333333333333337</v>
      </c>
      <c r="J45" s="27">
        <v>13</v>
      </c>
      <c r="K45" s="27">
        <f>J45*5/7</f>
        <v>9.2857142857142865</v>
      </c>
      <c r="L45" s="28" t="s">
        <v>30</v>
      </c>
    </row>
    <row r="46" spans="1:12" ht="15.75" thickTop="1" x14ac:dyDescent="0.25">
      <c r="A46" s="11" t="s">
        <v>43</v>
      </c>
      <c r="B46" s="72">
        <v>0.32291666666666669</v>
      </c>
      <c r="C46" s="73" t="s">
        <v>29</v>
      </c>
      <c r="D46" s="234" t="s">
        <v>28</v>
      </c>
      <c r="E46" s="235"/>
      <c r="F46" s="235"/>
      <c r="G46" s="235"/>
      <c r="H46" s="236"/>
      <c r="I46" s="14"/>
      <c r="J46" s="15"/>
      <c r="K46" s="15"/>
      <c r="L46" s="22" t="s">
        <v>114</v>
      </c>
    </row>
    <row r="47" spans="1:12" x14ac:dyDescent="0.25">
      <c r="A47" s="11"/>
      <c r="B47" s="72"/>
      <c r="C47" s="73"/>
      <c r="D47" s="17">
        <v>0.35416666666666669</v>
      </c>
      <c r="E47" s="18" t="s">
        <v>29</v>
      </c>
      <c r="F47" s="18">
        <v>5405</v>
      </c>
      <c r="G47" s="17">
        <v>0.45069444444444445</v>
      </c>
      <c r="H47" s="18" t="s">
        <v>103</v>
      </c>
      <c r="I47" s="14"/>
      <c r="J47" s="15"/>
      <c r="K47" s="15"/>
      <c r="L47" s="22" t="s">
        <v>114</v>
      </c>
    </row>
    <row r="48" spans="1:12" x14ac:dyDescent="0.25">
      <c r="A48" s="11"/>
      <c r="B48" s="72"/>
      <c r="C48" s="73"/>
      <c r="D48" s="17">
        <v>0.46111111111111108</v>
      </c>
      <c r="E48" s="18" t="s">
        <v>103</v>
      </c>
      <c r="F48" s="18">
        <v>5410</v>
      </c>
      <c r="G48" s="17">
        <v>0.55833333333333335</v>
      </c>
      <c r="H48" s="18" t="s">
        <v>29</v>
      </c>
      <c r="I48" s="14"/>
      <c r="J48" s="15"/>
      <c r="K48" s="15"/>
      <c r="L48" s="22" t="s">
        <v>114</v>
      </c>
    </row>
    <row r="49" spans="1:12" x14ac:dyDescent="0.25">
      <c r="A49" s="11"/>
      <c r="B49" s="72"/>
      <c r="C49" s="73"/>
      <c r="D49" s="234" t="s">
        <v>28</v>
      </c>
      <c r="E49" s="235"/>
      <c r="F49" s="235"/>
      <c r="G49" s="235"/>
      <c r="H49" s="236"/>
      <c r="I49" s="14"/>
      <c r="J49" s="15"/>
      <c r="K49" s="15"/>
      <c r="L49" s="22" t="s">
        <v>114</v>
      </c>
    </row>
    <row r="50" spans="1:12" x14ac:dyDescent="0.25">
      <c r="A50" s="11"/>
      <c r="B50" s="72"/>
      <c r="C50" s="73"/>
      <c r="D50" s="234" t="s">
        <v>115</v>
      </c>
      <c r="E50" s="235"/>
      <c r="F50" s="235"/>
      <c r="G50" s="235"/>
      <c r="H50" s="236"/>
      <c r="I50" s="14"/>
      <c r="J50" s="15"/>
      <c r="K50" s="15"/>
      <c r="L50" s="22" t="s">
        <v>114</v>
      </c>
    </row>
    <row r="51" spans="1:12" x14ac:dyDescent="0.25">
      <c r="A51" s="11"/>
      <c r="B51" s="72"/>
      <c r="C51" s="73"/>
      <c r="D51" s="234" t="s">
        <v>28</v>
      </c>
      <c r="E51" s="235"/>
      <c r="F51" s="235"/>
      <c r="G51" s="235"/>
      <c r="H51" s="236"/>
      <c r="I51" s="14"/>
      <c r="J51" s="15"/>
      <c r="K51" s="15"/>
      <c r="L51" s="22" t="s">
        <v>114</v>
      </c>
    </row>
    <row r="52" spans="1:12" x14ac:dyDescent="0.25">
      <c r="A52" s="11"/>
      <c r="B52" s="72"/>
      <c r="C52" s="73"/>
      <c r="D52" s="17">
        <v>0.6875</v>
      </c>
      <c r="E52" s="18" t="s">
        <v>29</v>
      </c>
      <c r="F52" s="18">
        <v>5413</v>
      </c>
      <c r="G52" s="17">
        <v>0.78402777777777777</v>
      </c>
      <c r="H52" s="18" t="s">
        <v>103</v>
      </c>
      <c r="I52" s="14"/>
      <c r="J52" s="15"/>
      <c r="K52" s="15"/>
      <c r="L52" s="22" t="s">
        <v>114</v>
      </c>
    </row>
    <row r="53" spans="1:12" x14ac:dyDescent="0.25">
      <c r="A53" s="11"/>
      <c r="B53" s="72"/>
      <c r="C53" s="73"/>
      <c r="D53" s="17">
        <v>0.7944444444444444</v>
      </c>
      <c r="E53" s="18" t="s">
        <v>103</v>
      </c>
      <c r="F53" s="18">
        <v>5418</v>
      </c>
      <c r="G53" s="17">
        <v>0.89166666666666661</v>
      </c>
      <c r="H53" s="18" t="s">
        <v>29</v>
      </c>
      <c r="I53" s="14"/>
      <c r="J53" s="15"/>
      <c r="K53" s="15"/>
      <c r="L53" s="22" t="s">
        <v>114</v>
      </c>
    </row>
    <row r="54" spans="1:12" ht="15.75" thickBot="1" x14ac:dyDescent="0.3">
      <c r="A54" s="31"/>
      <c r="B54" s="74"/>
      <c r="C54" s="75"/>
      <c r="D54" s="239" t="s">
        <v>40</v>
      </c>
      <c r="E54" s="240"/>
      <c r="F54" s="240"/>
      <c r="G54" s="240"/>
      <c r="H54" s="241"/>
      <c r="I54" s="120">
        <v>0.92708333333333337</v>
      </c>
      <c r="J54" s="27">
        <v>12.75</v>
      </c>
      <c r="K54" s="27">
        <f>J54*2/7</f>
        <v>3.6428571428571428</v>
      </c>
      <c r="L54" s="28" t="s">
        <v>114</v>
      </c>
    </row>
    <row r="55" spans="1:12" ht="15.75" thickTop="1" x14ac:dyDescent="0.25">
      <c r="A55" s="11" t="s">
        <v>64</v>
      </c>
      <c r="B55" s="72">
        <v>0.25</v>
      </c>
      <c r="C55" s="73" t="s">
        <v>29</v>
      </c>
      <c r="D55" s="234" t="s">
        <v>28</v>
      </c>
      <c r="E55" s="235"/>
      <c r="F55" s="235"/>
      <c r="G55" s="235"/>
      <c r="H55" s="236"/>
      <c r="I55" s="14"/>
      <c r="J55" s="15"/>
      <c r="K55" s="15"/>
      <c r="L55" s="22" t="s">
        <v>9</v>
      </c>
    </row>
    <row r="56" spans="1:12" x14ac:dyDescent="0.25">
      <c r="A56" s="11"/>
      <c r="B56" s="72"/>
      <c r="C56" s="73"/>
      <c r="D56" s="17">
        <v>0.27083333333333331</v>
      </c>
      <c r="E56" s="18" t="s">
        <v>29</v>
      </c>
      <c r="F56" s="18">
        <v>5403</v>
      </c>
      <c r="G56" s="17">
        <v>0.36805555555555558</v>
      </c>
      <c r="H56" s="18" t="s">
        <v>103</v>
      </c>
      <c r="I56" s="14"/>
      <c r="J56" s="15"/>
      <c r="K56" s="15"/>
      <c r="L56" s="22" t="s">
        <v>9</v>
      </c>
    </row>
    <row r="57" spans="1:12" x14ac:dyDescent="0.25">
      <c r="A57" s="11"/>
      <c r="B57" s="72"/>
      <c r="C57" s="73"/>
      <c r="D57" s="17">
        <v>0.37777777777777777</v>
      </c>
      <c r="E57" s="18" t="s">
        <v>103</v>
      </c>
      <c r="F57" s="18">
        <v>5408</v>
      </c>
      <c r="G57" s="17">
        <v>0.47500000000000003</v>
      </c>
      <c r="H57" s="18" t="s">
        <v>29</v>
      </c>
      <c r="I57" s="14"/>
      <c r="J57" s="15"/>
      <c r="K57" s="15"/>
      <c r="L57" s="22" t="s">
        <v>9</v>
      </c>
    </row>
    <row r="58" spans="1:12" x14ac:dyDescent="0.25">
      <c r="A58" s="11"/>
      <c r="B58" s="72"/>
      <c r="C58" s="73"/>
      <c r="D58" s="234" t="s">
        <v>28</v>
      </c>
      <c r="E58" s="235"/>
      <c r="F58" s="235"/>
      <c r="G58" s="235"/>
      <c r="H58" s="236"/>
      <c r="I58" s="14"/>
      <c r="J58" s="15"/>
      <c r="K58" s="15"/>
      <c r="L58" s="22" t="s">
        <v>9</v>
      </c>
    </row>
    <row r="59" spans="1:12" x14ac:dyDescent="0.25">
      <c r="A59" s="11"/>
      <c r="B59" s="72"/>
      <c r="C59" s="73"/>
      <c r="D59" s="234" t="s">
        <v>116</v>
      </c>
      <c r="E59" s="235"/>
      <c r="F59" s="235"/>
      <c r="G59" s="235"/>
      <c r="H59" s="236"/>
      <c r="I59" s="14"/>
      <c r="J59" s="15"/>
      <c r="K59" s="15"/>
      <c r="L59" s="22" t="s">
        <v>9</v>
      </c>
    </row>
    <row r="60" spans="1:12" x14ac:dyDescent="0.25">
      <c r="A60" s="11"/>
      <c r="B60" s="72"/>
      <c r="C60" s="73"/>
      <c r="D60" s="234" t="s">
        <v>28</v>
      </c>
      <c r="E60" s="235"/>
      <c r="F60" s="235"/>
      <c r="G60" s="235"/>
      <c r="H60" s="236"/>
      <c r="I60" s="14"/>
      <c r="J60" s="15"/>
      <c r="K60" s="15"/>
      <c r="L60" s="22" t="s">
        <v>9</v>
      </c>
    </row>
    <row r="61" spans="1:12" x14ac:dyDescent="0.25">
      <c r="A61" s="11"/>
      <c r="B61" s="72"/>
      <c r="C61" s="73"/>
      <c r="D61" s="17">
        <v>0.60416666666666663</v>
      </c>
      <c r="E61" s="18" t="s">
        <v>29</v>
      </c>
      <c r="F61" s="18">
        <v>5411</v>
      </c>
      <c r="G61" s="17">
        <v>0.7006944444444444</v>
      </c>
      <c r="H61" s="18" t="s">
        <v>103</v>
      </c>
      <c r="I61" s="14"/>
      <c r="J61" s="15"/>
      <c r="K61" s="15"/>
      <c r="L61" s="22" t="s">
        <v>9</v>
      </c>
    </row>
    <row r="62" spans="1:12" x14ac:dyDescent="0.25">
      <c r="A62" s="11"/>
      <c r="B62" s="72"/>
      <c r="C62" s="73"/>
      <c r="D62" s="17">
        <v>0.71111111111111114</v>
      </c>
      <c r="E62" s="18" t="s">
        <v>103</v>
      </c>
      <c r="F62" s="18">
        <v>5416</v>
      </c>
      <c r="G62" s="17">
        <v>0.80833333333333324</v>
      </c>
      <c r="H62" s="18" t="s">
        <v>29</v>
      </c>
      <c r="I62" s="14"/>
      <c r="J62" s="15"/>
      <c r="K62" s="15"/>
      <c r="L62" s="22" t="s">
        <v>9</v>
      </c>
    </row>
    <row r="63" spans="1:12" ht="15.75" thickBot="1" x14ac:dyDescent="0.3">
      <c r="A63" s="31"/>
      <c r="B63" s="74"/>
      <c r="C63" s="75"/>
      <c r="D63" s="239" t="s">
        <v>28</v>
      </c>
      <c r="E63" s="240"/>
      <c r="F63" s="240"/>
      <c r="G63" s="240"/>
      <c r="H63" s="241"/>
      <c r="I63" s="120">
        <v>0.83333333333333337</v>
      </c>
      <c r="J63" s="27">
        <v>12.25</v>
      </c>
      <c r="K63" s="27">
        <f>J63/7</f>
        <v>1.75</v>
      </c>
      <c r="L63" s="28" t="s">
        <v>9</v>
      </c>
    </row>
    <row r="64" spans="1:12" ht="15.75" thickTop="1" x14ac:dyDescent="0.25">
      <c r="A64" s="11" t="s">
        <v>117</v>
      </c>
      <c r="B64" s="72">
        <v>0.22916666666666666</v>
      </c>
      <c r="C64" s="73" t="s">
        <v>29</v>
      </c>
      <c r="D64" s="234" t="s">
        <v>41</v>
      </c>
      <c r="E64" s="235"/>
      <c r="F64" s="235"/>
      <c r="G64" s="235"/>
      <c r="H64" s="236"/>
      <c r="I64" s="14"/>
      <c r="J64" s="15"/>
      <c r="K64" s="15"/>
      <c r="L64" s="22" t="s">
        <v>25</v>
      </c>
    </row>
    <row r="65" spans="1:12" x14ac:dyDescent="0.25">
      <c r="A65" s="11"/>
      <c r="B65" s="72"/>
      <c r="C65" s="73"/>
      <c r="D65" s="17">
        <v>0.27083333333333331</v>
      </c>
      <c r="E65" s="18" t="s">
        <v>29</v>
      </c>
      <c r="F65" s="18">
        <v>5403</v>
      </c>
      <c r="G65" s="17">
        <v>0.36805555555555558</v>
      </c>
      <c r="H65" s="18" t="s">
        <v>103</v>
      </c>
      <c r="I65" s="14"/>
      <c r="J65" s="15"/>
      <c r="K65" s="15"/>
      <c r="L65" s="22" t="s">
        <v>25</v>
      </c>
    </row>
    <row r="66" spans="1:12" x14ac:dyDescent="0.25">
      <c r="A66" s="11"/>
      <c r="B66" s="72"/>
      <c r="C66" s="73"/>
      <c r="D66" s="17">
        <v>0.37777777777777777</v>
      </c>
      <c r="E66" s="18" t="s">
        <v>103</v>
      </c>
      <c r="F66" s="18">
        <v>5408</v>
      </c>
      <c r="G66" s="17">
        <v>0.47500000000000003</v>
      </c>
      <c r="H66" s="18" t="s">
        <v>29</v>
      </c>
      <c r="I66" s="14"/>
      <c r="J66" s="15"/>
      <c r="K66" s="15"/>
      <c r="L66" s="22" t="s">
        <v>25</v>
      </c>
    </row>
    <row r="67" spans="1:12" x14ac:dyDescent="0.25">
      <c r="A67" s="11"/>
      <c r="B67" s="72"/>
      <c r="C67" s="73"/>
      <c r="D67" s="234" t="s">
        <v>28</v>
      </c>
      <c r="E67" s="235"/>
      <c r="F67" s="235"/>
      <c r="G67" s="235"/>
      <c r="H67" s="236"/>
      <c r="I67" s="14"/>
      <c r="J67" s="15"/>
      <c r="K67" s="15"/>
      <c r="L67" s="22" t="s">
        <v>25</v>
      </c>
    </row>
    <row r="68" spans="1:12" x14ac:dyDescent="0.25">
      <c r="A68" s="11"/>
      <c r="B68" s="72"/>
      <c r="C68" s="73"/>
      <c r="D68" s="234" t="s">
        <v>116</v>
      </c>
      <c r="E68" s="235"/>
      <c r="F68" s="235"/>
      <c r="G68" s="235"/>
      <c r="H68" s="236"/>
      <c r="I68" s="14"/>
      <c r="J68" s="15"/>
      <c r="K68" s="15"/>
      <c r="L68" s="22" t="s">
        <v>25</v>
      </c>
    </row>
    <row r="69" spans="1:12" x14ac:dyDescent="0.25">
      <c r="A69" s="11"/>
      <c r="B69" s="72"/>
      <c r="C69" s="73"/>
      <c r="D69" s="234" t="s">
        <v>28</v>
      </c>
      <c r="E69" s="235"/>
      <c r="F69" s="235"/>
      <c r="G69" s="235"/>
      <c r="H69" s="236"/>
      <c r="I69" s="14"/>
      <c r="J69" s="15"/>
      <c r="K69" s="15"/>
      <c r="L69" s="22" t="s">
        <v>25</v>
      </c>
    </row>
    <row r="70" spans="1:12" x14ac:dyDescent="0.25">
      <c r="A70" s="11"/>
      <c r="B70" s="72"/>
      <c r="C70" s="73"/>
      <c r="D70" s="17">
        <v>0.60416666666666663</v>
      </c>
      <c r="E70" s="18" t="s">
        <v>29</v>
      </c>
      <c r="F70" s="18">
        <v>5411</v>
      </c>
      <c r="G70" s="17">
        <v>0.7006944444444444</v>
      </c>
      <c r="H70" s="18" t="s">
        <v>103</v>
      </c>
      <c r="I70" s="14"/>
      <c r="J70" s="15"/>
      <c r="K70" s="15"/>
      <c r="L70" s="22" t="s">
        <v>25</v>
      </c>
    </row>
    <row r="71" spans="1:12" x14ac:dyDescent="0.25">
      <c r="A71" s="11"/>
      <c r="B71" s="72"/>
      <c r="C71" s="73"/>
      <c r="D71" s="17">
        <v>0.71111111111111114</v>
      </c>
      <c r="E71" s="18" t="s">
        <v>103</v>
      </c>
      <c r="F71" s="18">
        <v>5416</v>
      </c>
      <c r="G71" s="17">
        <v>0.80833333333333324</v>
      </c>
      <c r="H71" s="18" t="s">
        <v>29</v>
      </c>
      <c r="I71" s="14"/>
      <c r="J71" s="15"/>
      <c r="K71" s="15"/>
      <c r="L71" s="22" t="s">
        <v>25</v>
      </c>
    </row>
    <row r="72" spans="1:12" x14ac:dyDescent="0.25">
      <c r="A72" s="79"/>
      <c r="B72" s="113"/>
      <c r="C72" s="114"/>
      <c r="D72" s="234" t="s">
        <v>28</v>
      </c>
      <c r="E72" s="235"/>
      <c r="F72" s="235"/>
      <c r="G72" s="235"/>
      <c r="H72" s="236"/>
      <c r="I72" s="29">
        <v>0.83333333333333337</v>
      </c>
      <c r="J72" s="21">
        <v>12.75</v>
      </c>
      <c r="K72" s="21">
        <f>J72/7</f>
        <v>1.8214285714285714</v>
      </c>
      <c r="L72" s="111" t="s">
        <v>25</v>
      </c>
    </row>
    <row r="73" spans="1:12" x14ac:dyDescent="0.25">
      <c r="A73" s="11" t="s">
        <v>118</v>
      </c>
      <c r="B73" s="30">
        <v>0.14583333333333334</v>
      </c>
      <c r="C73" s="13"/>
      <c r="D73" s="253" t="s">
        <v>41</v>
      </c>
      <c r="E73" s="254"/>
      <c r="F73" s="254"/>
      <c r="G73" s="254"/>
      <c r="H73" s="255"/>
      <c r="I73" s="14"/>
      <c r="J73" s="15"/>
      <c r="K73" s="15"/>
      <c r="L73" s="22" t="s">
        <v>21</v>
      </c>
    </row>
    <row r="74" spans="1:12" x14ac:dyDescent="0.25">
      <c r="A74" s="11"/>
      <c r="B74" s="12"/>
      <c r="C74" s="12"/>
      <c r="D74" s="17">
        <v>0.1875</v>
      </c>
      <c r="E74" s="18" t="s">
        <v>29</v>
      </c>
      <c r="F74" s="18">
        <v>5401</v>
      </c>
      <c r="G74" s="17">
        <v>0.23680555555555557</v>
      </c>
      <c r="H74" s="18" t="s">
        <v>31</v>
      </c>
      <c r="I74" s="14"/>
      <c r="J74" s="15"/>
      <c r="K74" s="15"/>
      <c r="L74" s="22" t="s">
        <v>21</v>
      </c>
    </row>
    <row r="75" spans="1:12" x14ac:dyDescent="0.25">
      <c r="A75" s="11"/>
      <c r="B75" s="12"/>
      <c r="C75" s="13"/>
      <c r="D75" s="17">
        <v>0.25069444444444444</v>
      </c>
      <c r="E75" s="18" t="s">
        <v>31</v>
      </c>
      <c r="F75" s="18">
        <v>5402</v>
      </c>
      <c r="G75" s="17">
        <v>0.30833333333333335</v>
      </c>
      <c r="H75" s="18" t="s">
        <v>29</v>
      </c>
      <c r="I75" s="14"/>
      <c r="J75" s="15"/>
      <c r="K75" s="15"/>
      <c r="L75" s="22" t="s">
        <v>21</v>
      </c>
    </row>
    <row r="76" spans="1:12" ht="15.75" thickBot="1" x14ac:dyDescent="0.3">
      <c r="A76" s="31"/>
      <c r="B76" s="23"/>
      <c r="C76" s="24"/>
      <c r="D76" s="239" t="s">
        <v>40</v>
      </c>
      <c r="E76" s="240"/>
      <c r="F76" s="240"/>
      <c r="G76" s="240"/>
      <c r="H76" s="241"/>
      <c r="I76" s="25">
        <v>0.39583333333333331</v>
      </c>
      <c r="J76" s="27">
        <v>6</v>
      </c>
      <c r="K76" s="27">
        <f>J76/7</f>
        <v>0.8571428571428571</v>
      </c>
      <c r="L76" s="28" t="s">
        <v>21</v>
      </c>
    </row>
    <row r="77" spans="1:12" ht="15.75" thickTop="1" x14ac:dyDescent="0.25">
      <c r="A77" s="11" t="s">
        <v>44</v>
      </c>
      <c r="B77" s="12">
        <v>0.82291666666666663</v>
      </c>
      <c r="C77" s="13" t="s">
        <v>29</v>
      </c>
      <c r="D77" s="234" t="s">
        <v>28</v>
      </c>
      <c r="E77" s="235"/>
      <c r="F77" s="235"/>
      <c r="G77" s="235"/>
      <c r="H77" s="236"/>
      <c r="I77" s="14"/>
      <c r="J77" s="15"/>
      <c r="K77" s="15"/>
      <c r="L77" s="22" t="s">
        <v>23</v>
      </c>
    </row>
    <row r="78" spans="1:12" x14ac:dyDescent="0.25">
      <c r="A78" s="11"/>
      <c r="B78" s="12"/>
      <c r="C78" s="13"/>
      <c r="D78" s="17">
        <v>0.85416666666666663</v>
      </c>
      <c r="E78" s="18" t="s">
        <v>29</v>
      </c>
      <c r="F78" s="18">
        <v>5417</v>
      </c>
      <c r="G78" s="17">
        <v>0.90902777777777777</v>
      </c>
      <c r="H78" s="18" t="s">
        <v>31</v>
      </c>
      <c r="I78" s="14"/>
      <c r="J78" s="15"/>
      <c r="K78" s="15"/>
      <c r="L78" s="16" t="s">
        <v>23</v>
      </c>
    </row>
    <row r="79" spans="1:12" x14ac:dyDescent="0.25">
      <c r="A79" s="11"/>
      <c r="B79" s="12"/>
      <c r="C79" s="13"/>
      <c r="D79" s="17">
        <v>0.9243055555555556</v>
      </c>
      <c r="E79" s="18" t="s">
        <v>31</v>
      </c>
      <c r="F79" s="18">
        <v>5420</v>
      </c>
      <c r="G79" s="17">
        <v>0.9819444444444444</v>
      </c>
      <c r="H79" s="18" t="s">
        <v>29</v>
      </c>
      <c r="I79" s="14"/>
      <c r="J79" s="15"/>
      <c r="K79" s="15"/>
      <c r="L79" s="16" t="s">
        <v>23</v>
      </c>
    </row>
    <row r="80" spans="1:12" x14ac:dyDescent="0.25">
      <c r="A80" s="11"/>
      <c r="B80" s="12"/>
      <c r="C80" s="13"/>
      <c r="D80" s="234" t="s">
        <v>40</v>
      </c>
      <c r="E80" s="235"/>
      <c r="F80" s="235"/>
      <c r="G80" s="235"/>
      <c r="H80" s="236"/>
      <c r="I80" s="109"/>
      <c r="J80" s="15"/>
      <c r="K80" s="15"/>
      <c r="L80" s="16" t="s">
        <v>119</v>
      </c>
    </row>
    <row r="81" spans="1:12" x14ac:dyDescent="0.25">
      <c r="A81" s="11"/>
      <c r="B81" s="12"/>
      <c r="C81" s="13"/>
      <c r="D81" s="234" t="s">
        <v>47</v>
      </c>
      <c r="E81" s="235"/>
      <c r="F81" s="235"/>
      <c r="G81" s="235"/>
      <c r="H81" s="236"/>
      <c r="I81" s="109"/>
      <c r="J81" s="15"/>
      <c r="K81" s="15"/>
      <c r="L81" s="22" t="s">
        <v>8</v>
      </c>
    </row>
    <row r="82" spans="1:12" x14ac:dyDescent="0.25">
      <c r="A82" s="11"/>
      <c r="B82" s="12"/>
      <c r="C82" s="13"/>
      <c r="D82" s="234" t="s">
        <v>41</v>
      </c>
      <c r="E82" s="235"/>
      <c r="F82" s="235"/>
      <c r="G82" s="235"/>
      <c r="H82" s="236"/>
      <c r="I82" s="14"/>
      <c r="J82" s="15"/>
      <c r="K82" s="15"/>
      <c r="L82" s="22" t="s">
        <v>8</v>
      </c>
    </row>
    <row r="83" spans="1:12" x14ac:dyDescent="0.25">
      <c r="A83" s="11"/>
      <c r="B83" s="12"/>
      <c r="C83" s="12"/>
      <c r="D83" s="17">
        <v>0.1875</v>
      </c>
      <c r="E83" s="18" t="s">
        <v>29</v>
      </c>
      <c r="F83" s="18">
        <v>5401</v>
      </c>
      <c r="G83" s="17">
        <v>0.23680555555555557</v>
      </c>
      <c r="H83" s="18" t="s">
        <v>31</v>
      </c>
      <c r="I83" s="14"/>
      <c r="J83" s="15"/>
      <c r="K83" s="15"/>
      <c r="L83" s="22" t="s">
        <v>8</v>
      </c>
    </row>
    <row r="84" spans="1:12" x14ac:dyDescent="0.25">
      <c r="A84" s="11"/>
      <c r="B84" s="12"/>
      <c r="C84" s="13"/>
      <c r="D84" s="17">
        <v>0.25069444444444444</v>
      </c>
      <c r="E84" s="18" t="s">
        <v>31</v>
      </c>
      <c r="F84" s="18">
        <v>5402</v>
      </c>
      <c r="G84" s="17">
        <v>0.30833333333333335</v>
      </c>
      <c r="H84" s="18" t="s">
        <v>29</v>
      </c>
      <c r="I84" s="14"/>
      <c r="J84" s="15"/>
      <c r="K84" s="15"/>
      <c r="L84" s="22" t="s">
        <v>8</v>
      </c>
    </row>
    <row r="85" spans="1:12" ht="15.75" thickBot="1" x14ac:dyDescent="0.3">
      <c r="A85" s="31"/>
      <c r="B85" s="23"/>
      <c r="C85" s="24"/>
      <c r="D85" s="239" t="s">
        <v>40</v>
      </c>
      <c r="E85" s="240"/>
      <c r="F85" s="240"/>
      <c r="G85" s="240"/>
      <c r="H85" s="241"/>
      <c r="I85" s="25">
        <v>0.35416666666666669</v>
      </c>
      <c r="J85" s="27">
        <v>9.25</v>
      </c>
      <c r="K85" s="27">
        <f>J85*4/7</f>
        <v>5.2857142857142856</v>
      </c>
      <c r="L85" s="28" t="s">
        <v>8</v>
      </c>
    </row>
    <row r="86" spans="1:12" ht="15.75" thickTop="1" x14ac:dyDescent="0.25">
      <c r="A86" s="11" t="s">
        <v>50</v>
      </c>
      <c r="B86" s="12">
        <v>0.82291666666666663</v>
      </c>
      <c r="C86" s="13" t="s">
        <v>29</v>
      </c>
      <c r="D86" s="234" t="s">
        <v>28</v>
      </c>
      <c r="E86" s="235"/>
      <c r="F86" s="235"/>
      <c r="G86" s="235"/>
      <c r="H86" s="236"/>
      <c r="I86" s="14"/>
      <c r="J86" s="15"/>
      <c r="K86" s="15"/>
      <c r="L86" s="22" t="s">
        <v>113</v>
      </c>
    </row>
    <row r="87" spans="1:12" x14ac:dyDescent="0.25">
      <c r="A87" s="11"/>
      <c r="B87" s="12"/>
      <c r="C87" s="13"/>
      <c r="D87" s="17">
        <v>0.85416666666666663</v>
      </c>
      <c r="E87" s="18" t="s">
        <v>29</v>
      </c>
      <c r="F87" s="18">
        <v>5417</v>
      </c>
      <c r="G87" s="17">
        <v>0.90902777777777777</v>
      </c>
      <c r="H87" s="18" t="s">
        <v>31</v>
      </c>
      <c r="I87" s="14"/>
      <c r="J87" s="15"/>
      <c r="K87" s="15"/>
      <c r="L87" s="16" t="s">
        <v>113</v>
      </c>
    </row>
    <row r="88" spans="1:12" x14ac:dyDescent="0.25">
      <c r="A88" s="11"/>
      <c r="B88" s="12"/>
      <c r="C88" s="13"/>
      <c r="D88" s="17">
        <v>0.9243055555555556</v>
      </c>
      <c r="E88" s="18" t="s">
        <v>31</v>
      </c>
      <c r="F88" s="18">
        <v>5420</v>
      </c>
      <c r="G88" s="17">
        <v>0.9819444444444444</v>
      </c>
      <c r="H88" s="18" t="s">
        <v>29</v>
      </c>
      <c r="I88" s="14"/>
      <c r="J88" s="15"/>
      <c r="K88" s="15"/>
      <c r="L88" s="16" t="s">
        <v>113</v>
      </c>
    </row>
    <row r="89" spans="1:12" x14ac:dyDescent="0.25">
      <c r="A89" s="11"/>
      <c r="B89" s="12"/>
      <c r="C89" s="13"/>
      <c r="D89" s="17">
        <v>2.4305555555555556E-2</v>
      </c>
      <c r="E89" s="18" t="s">
        <v>29</v>
      </c>
      <c r="F89" s="18">
        <v>5421</v>
      </c>
      <c r="G89" s="17">
        <v>7.0833333333333331E-2</v>
      </c>
      <c r="H89" s="18" t="s">
        <v>31</v>
      </c>
      <c r="I89" s="14"/>
      <c r="J89" s="15"/>
      <c r="K89" s="15"/>
      <c r="L89" s="16" t="s">
        <v>67</v>
      </c>
    </row>
    <row r="90" spans="1:12" x14ac:dyDescent="0.25">
      <c r="A90" s="11"/>
      <c r="B90" s="12"/>
      <c r="C90" s="13"/>
      <c r="D90" s="17">
        <v>0.20138888888888887</v>
      </c>
      <c r="E90" s="18" t="s">
        <v>31</v>
      </c>
      <c r="F90" s="18">
        <v>5400</v>
      </c>
      <c r="G90" s="17">
        <v>0.21875</v>
      </c>
      <c r="H90" s="18" t="s">
        <v>6</v>
      </c>
      <c r="I90" s="109"/>
      <c r="J90" s="15"/>
      <c r="K90" s="15"/>
      <c r="L90" s="16" t="s">
        <v>67</v>
      </c>
    </row>
    <row r="91" spans="1:12" x14ac:dyDescent="0.25">
      <c r="A91" s="11"/>
      <c r="B91" s="12"/>
      <c r="C91" s="13"/>
      <c r="D91" s="17">
        <v>0.23124999999999998</v>
      </c>
      <c r="E91" s="18" t="s">
        <v>6</v>
      </c>
      <c r="F91" s="18">
        <v>5429</v>
      </c>
      <c r="G91" s="17">
        <v>0.24930555555555556</v>
      </c>
      <c r="H91" s="18" t="s">
        <v>31</v>
      </c>
      <c r="I91" s="109"/>
      <c r="J91" s="15"/>
      <c r="K91" s="15"/>
      <c r="L91" s="16" t="s">
        <v>67</v>
      </c>
    </row>
    <row r="92" spans="1:12" x14ac:dyDescent="0.25">
      <c r="A92" s="11"/>
      <c r="B92" s="12"/>
      <c r="C92" s="13"/>
      <c r="D92" s="234" t="s">
        <v>28</v>
      </c>
      <c r="E92" s="235"/>
      <c r="F92" s="235"/>
      <c r="G92" s="235"/>
      <c r="H92" s="236"/>
      <c r="I92" s="14"/>
      <c r="J92" s="15"/>
      <c r="K92" s="15"/>
      <c r="L92" s="16" t="s">
        <v>67</v>
      </c>
    </row>
    <row r="93" spans="1:12" x14ac:dyDescent="0.25">
      <c r="A93" s="11"/>
      <c r="B93" s="12"/>
      <c r="C93" s="13"/>
      <c r="D93" s="17">
        <v>0.25069444444444444</v>
      </c>
      <c r="E93" s="18" t="s">
        <v>31</v>
      </c>
      <c r="F93" s="18">
        <v>5402</v>
      </c>
      <c r="G93" s="17">
        <v>0.30833333333333335</v>
      </c>
      <c r="H93" s="18" t="s">
        <v>29</v>
      </c>
      <c r="I93" s="14"/>
      <c r="J93" s="15"/>
      <c r="K93" s="15"/>
      <c r="L93" s="83" t="s">
        <v>67</v>
      </c>
    </row>
    <row r="94" spans="1:12" ht="15.75" thickBot="1" x14ac:dyDescent="0.3">
      <c r="A94" s="31"/>
      <c r="B94" s="23"/>
      <c r="C94" s="24"/>
      <c r="D94" s="239" t="s">
        <v>28</v>
      </c>
      <c r="E94" s="240"/>
      <c r="F94" s="240"/>
      <c r="G94" s="240"/>
      <c r="H94" s="241"/>
      <c r="I94" s="25">
        <v>0.33333333333333331</v>
      </c>
      <c r="J94" s="27">
        <v>12.25</v>
      </c>
      <c r="K94" s="27">
        <f>J94/7</f>
        <v>1.75</v>
      </c>
      <c r="L94" s="28" t="s">
        <v>67</v>
      </c>
    </row>
    <row r="95" spans="1:12" ht="15.75" thickTop="1" x14ac:dyDescent="0.25">
      <c r="A95" s="11" t="s">
        <v>74</v>
      </c>
      <c r="B95" s="12">
        <v>0.82291666666666663</v>
      </c>
      <c r="C95" s="13" t="s">
        <v>29</v>
      </c>
      <c r="D95" s="234" t="s">
        <v>28</v>
      </c>
      <c r="E95" s="235"/>
      <c r="F95" s="235"/>
      <c r="G95" s="235"/>
      <c r="H95" s="236"/>
      <c r="I95" s="14"/>
      <c r="J95" s="15"/>
      <c r="K95" s="15"/>
      <c r="L95" s="22" t="s">
        <v>25</v>
      </c>
    </row>
    <row r="96" spans="1:12" x14ac:dyDescent="0.25">
      <c r="A96" s="11"/>
      <c r="B96" s="12"/>
      <c r="C96" s="13"/>
      <c r="D96" s="17">
        <v>0.85416666666666663</v>
      </c>
      <c r="E96" s="18" t="s">
        <v>29</v>
      </c>
      <c r="F96" s="18">
        <v>5417</v>
      </c>
      <c r="G96" s="17">
        <v>0.92499999999999993</v>
      </c>
      <c r="H96" s="18" t="s">
        <v>98</v>
      </c>
      <c r="I96" s="14"/>
      <c r="J96" s="15"/>
      <c r="K96" s="15"/>
      <c r="L96" s="16" t="s">
        <v>25</v>
      </c>
    </row>
    <row r="97" spans="1:12" x14ac:dyDescent="0.25">
      <c r="A97" s="11"/>
      <c r="B97" s="12"/>
      <c r="C97" s="13"/>
      <c r="D97" s="234" t="s">
        <v>40</v>
      </c>
      <c r="E97" s="235"/>
      <c r="F97" s="235"/>
      <c r="G97" s="235"/>
      <c r="H97" s="236"/>
      <c r="I97" s="14"/>
      <c r="J97" s="15"/>
      <c r="K97" s="15"/>
      <c r="L97" s="16" t="s">
        <v>25</v>
      </c>
    </row>
    <row r="98" spans="1:12" x14ac:dyDescent="0.25">
      <c r="A98" s="11"/>
      <c r="B98" s="12"/>
      <c r="C98" s="13"/>
      <c r="D98" s="234" t="s">
        <v>120</v>
      </c>
      <c r="E98" s="235"/>
      <c r="F98" s="235"/>
      <c r="G98" s="235"/>
      <c r="H98" s="236"/>
      <c r="I98" s="14"/>
      <c r="J98" s="15"/>
      <c r="K98" s="15"/>
      <c r="L98" s="16" t="s">
        <v>111</v>
      </c>
    </row>
    <row r="99" spans="1:12" x14ac:dyDescent="0.25">
      <c r="A99" s="11"/>
      <c r="B99" s="12"/>
      <c r="C99" s="13"/>
      <c r="D99" s="234" t="s">
        <v>121</v>
      </c>
      <c r="E99" s="235"/>
      <c r="F99" s="235"/>
      <c r="G99" s="235"/>
      <c r="H99" s="236"/>
      <c r="I99" s="109"/>
      <c r="J99" s="15"/>
      <c r="K99" s="15"/>
      <c r="L99" s="16" t="s">
        <v>25</v>
      </c>
    </row>
    <row r="100" spans="1:12" x14ac:dyDescent="0.25">
      <c r="A100" s="11"/>
      <c r="B100" s="12"/>
      <c r="C100" s="13"/>
      <c r="D100" s="234" t="s">
        <v>41</v>
      </c>
      <c r="E100" s="235"/>
      <c r="F100" s="235"/>
      <c r="G100" s="235"/>
      <c r="H100" s="236"/>
      <c r="I100" s="109"/>
      <c r="J100" s="15"/>
      <c r="K100" s="15"/>
      <c r="L100" s="16" t="s">
        <v>25</v>
      </c>
    </row>
    <row r="101" spans="1:12" x14ac:dyDescent="0.25">
      <c r="A101" s="11"/>
      <c r="B101" s="12"/>
      <c r="C101" s="13"/>
      <c r="D101" s="17">
        <v>0.19999999999999998</v>
      </c>
      <c r="E101" s="18" t="s">
        <v>98</v>
      </c>
      <c r="F101" s="18">
        <v>5423</v>
      </c>
      <c r="G101" s="17">
        <v>0.21041666666666667</v>
      </c>
      <c r="H101" s="18" t="s">
        <v>103</v>
      </c>
      <c r="I101" s="14"/>
      <c r="J101" s="15"/>
      <c r="K101" s="15"/>
      <c r="L101" s="22" t="s">
        <v>25</v>
      </c>
    </row>
    <row r="102" spans="1:12" x14ac:dyDescent="0.25">
      <c r="A102" s="11"/>
      <c r="B102" s="12"/>
      <c r="C102" s="13"/>
      <c r="D102" s="17">
        <v>0.21249999999999999</v>
      </c>
      <c r="E102" s="18" t="s">
        <v>103</v>
      </c>
      <c r="F102" s="18">
        <v>1286</v>
      </c>
      <c r="G102" s="17">
        <v>0.28680555555555554</v>
      </c>
      <c r="H102" s="18" t="s">
        <v>29</v>
      </c>
      <c r="I102" s="14"/>
      <c r="J102" s="15"/>
      <c r="K102" s="15"/>
      <c r="L102" s="22" t="s">
        <v>25</v>
      </c>
    </row>
    <row r="103" spans="1:12" ht="15.75" thickBot="1" x14ac:dyDescent="0.3">
      <c r="A103" s="31"/>
      <c r="B103" s="23"/>
      <c r="C103" s="24"/>
      <c r="D103" s="239" t="s">
        <v>28</v>
      </c>
      <c r="E103" s="240"/>
      <c r="F103" s="240"/>
      <c r="G103" s="240"/>
      <c r="H103" s="241"/>
      <c r="I103" s="25">
        <v>0.30208333333333331</v>
      </c>
      <c r="J103" s="27">
        <v>8.25</v>
      </c>
      <c r="K103" s="27">
        <f>J103/7</f>
        <v>1.1785714285714286</v>
      </c>
      <c r="L103" s="28" t="s">
        <v>25</v>
      </c>
    </row>
    <row r="104" spans="1:12" ht="15.75" thickTop="1" x14ac:dyDescent="0.25">
      <c r="A104" s="11" t="s">
        <v>122</v>
      </c>
      <c r="B104" s="12">
        <v>0.67708333333333337</v>
      </c>
      <c r="C104" s="13" t="s">
        <v>29</v>
      </c>
      <c r="D104" s="234" t="s">
        <v>28</v>
      </c>
      <c r="E104" s="235"/>
      <c r="F104" s="235"/>
      <c r="G104" s="235"/>
      <c r="H104" s="236"/>
      <c r="I104" s="14"/>
      <c r="J104" s="15"/>
      <c r="K104" s="15"/>
      <c r="L104" s="22" t="s">
        <v>23</v>
      </c>
    </row>
    <row r="105" spans="1:12" x14ac:dyDescent="0.25">
      <c r="A105" s="11"/>
      <c r="B105" s="12"/>
      <c r="C105" s="13"/>
      <c r="D105" s="17">
        <v>0.6875</v>
      </c>
      <c r="E105" s="18" t="s">
        <v>29</v>
      </c>
      <c r="F105" s="18">
        <v>5413</v>
      </c>
      <c r="G105" s="17">
        <v>0.78402777777777777</v>
      </c>
      <c r="H105" s="18" t="s">
        <v>103</v>
      </c>
      <c r="I105" s="14"/>
      <c r="J105" s="15"/>
      <c r="K105" s="15"/>
      <c r="L105" s="22" t="s">
        <v>23</v>
      </c>
    </row>
    <row r="106" spans="1:12" x14ac:dyDescent="0.25">
      <c r="A106" s="11"/>
      <c r="B106" s="12"/>
      <c r="C106" s="13"/>
      <c r="D106" s="17">
        <v>0.7944444444444444</v>
      </c>
      <c r="E106" s="18" t="s">
        <v>103</v>
      </c>
      <c r="F106" s="18">
        <v>5418</v>
      </c>
      <c r="G106" s="17">
        <v>0.89166666666666661</v>
      </c>
      <c r="H106" s="18" t="s">
        <v>29</v>
      </c>
      <c r="I106" s="14"/>
      <c r="J106" s="15"/>
      <c r="K106" s="15"/>
      <c r="L106" s="22" t="s">
        <v>123</v>
      </c>
    </row>
    <row r="107" spans="1:12" x14ac:dyDescent="0.25">
      <c r="A107" s="11"/>
      <c r="B107" s="12"/>
      <c r="C107" s="13"/>
      <c r="D107" s="17">
        <v>0.91527777777777775</v>
      </c>
      <c r="E107" s="18" t="s">
        <v>29</v>
      </c>
      <c r="F107" s="18">
        <v>5419</v>
      </c>
      <c r="G107" s="17">
        <v>0.9784722222222223</v>
      </c>
      <c r="H107" s="18" t="s">
        <v>98</v>
      </c>
      <c r="I107" s="14"/>
      <c r="J107" s="15"/>
      <c r="K107" s="15"/>
      <c r="L107" s="16" t="s">
        <v>23</v>
      </c>
    </row>
    <row r="108" spans="1:12" x14ac:dyDescent="0.25">
      <c r="A108" s="11"/>
      <c r="B108" s="12"/>
      <c r="C108" s="13"/>
      <c r="D108" s="234" t="s">
        <v>40</v>
      </c>
      <c r="E108" s="235"/>
      <c r="F108" s="235"/>
      <c r="G108" s="235"/>
      <c r="H108" s="236"/>
      <c r="I108" s="14"/>
      <c r="J108" s="15"/>
      <c r="K108" s="15"/>
      <c r="L108" s="16" t="s">
        <v>124</v>
      </c>
    </row>
    <row r="109" spans="1:12" x14ac:dyDescent="0.25">
      <c r="A109" s="11"/>
      <c r="B109" s="12"/>
      <c r="C109" s="13"/>
      <c r="D109" s="234" t="s">
        <v>121</v>
      </c>
      <c r="E109" s="235"/>
      <c r="F109" s="235"/>
      <c r="G109" s="235"/>
      <c r="H109" s="236"/>
      <c r="I109" s="109"/>
      <c r="J109" s="15"/>
      <c r="K109" s="15"/>
      <c r="L109" s="16" t="s">
        <v>8</v>
      </c>
    </row>
    <row r="110" spans="1:12" x14ac:dyDescent="0.25">
      <c r="A110" s="11"/>
      <c r="B110" s="12"/>
      <c r="C110" s="13"/>
      <c r="D110" s="234" t="s">
        <v>41</v>
      </c>
      <c r="E110" s="235"/>
      <c r="F110" s="235"/>
      <c r="G110" s="235"/>
      <c r="H110" s="236"/>
      <c r="I110" s="109"/>
      <c r="J110" s="15"/>
      <c r="K110" s="15"/>
      <c r="L110" s="16" t="s">
        <v>8</v>
      </c>
    </row>
    <row r="111" spans="1:12" x14ac:dyDescent="0.25">
      <c r="A111" s="11"/>
      <c r="B111" s="12"/>
      <c r="C111" s="13"/>
      <c r="D111" s="17">
        <v>0.19999999999999998</v>
      </c>
      <c r="E111" s="18" t="s">
        <v>98</v>
      </c>
      <c r="F111" s="18">
        <v>5423</v>
      </c>
      <c r="G111" s="17">
        <v>0.21041666666666667</v>
      </c>
      <c r="H111" s="18" t="s">
        <v>103</v>
      </c>
      <c r="I111" s="14"/>
      <c r="J111" s="15"/>
      <c r="K111" s="15"/>
      <c r="L111" s="16" t="s">
        <v>8</v>
      </c>
    </row>
    <row r="112" spans="1:12" x14ac:dyDescent="0.25">
      <c r="A112" s="11"/>
      <c r="B112" s="12"/>
      <c r="C112" s="13"/>
      <c r="D112" s="17">
        <v>0.21249999999999999</v>
      </c>
      <c r="E112" s="18" t="s">
        <v>103</v>
      </c>
      <c r="F112" s="18">
        <v>1286</v>
      </c>
      <c r="G112" s="17">
        <v>0.28680555555555554</v>
      </c>
      <c r="H112" s="18" t="s">
        <v>29</v>
      </c>
      <c r="I112" s="14"/>
      <c r="J112" s="15"/>
      <c r="K112" s="15"/>
      <c r="L112" s="16" t="s">
        <v>8</v>
      </c>
    </row>
    <row r="113" spans="1:12" ht="15.75" thickBot="1" x14ac:dyDescent="0.3">
      <c r="A113" s="31"/>
      <c r="B113" s="23"/>
      <c r="C113" s="24"/>
      <c r="D113" s="239" t="s">
        <v>40</v>
      </c>
      <c r="E113" s="240"/>
      <c r="F113" s="240"/>
      <c r="G113" s="240"/>
      <c r="H113" s="241"/>
      <c r="I113" s="25">
        <v>0.30208333333333331</v>
      </c>
      <c r="J113" s="26">
        <v>11.75</v>
      </c>
      <c r="K113" s="27">
        <f>J113*4/7</f>
        <v>6.7142857142857144</v>
      </c>
      <c r="L113" s="28" t="s">
        <v>8</v>
      </c>
    </row>
    <row r="114" spans="1:12" ht="15.75" thickTop="1" x14ac:dyDescent="0.25">
      <c r="A114" s="11" t="s">
        <v>125</v>
      </c>
      <c r="B114" s="12">
        <v>0.67708333333333337</v>
      </c>
      <c r="C114" s="13" t="s">
        <v>29</v>
      </c>
      <c r="D114" s="234" t="s">
        <v>28</v>
      </c>
      <c r="E114" s="235"/>
      <c r="F114" s="235"/>
      <c r="G114" s="235"/>
      <c r="H114" s="236"/>
      <c r="I114" s="14"/>
      <c r="J114" s="15"/>
      <c r="K114" s="15"/>
      <c r="L114" s="22" t="s">
        <v>26</v>
      </c>
    </row>
    <row r="115" spans="1:12" x14ac:dyDescent="0.25">
      <c r="A115" s="11"/>
      <c r="B115" s="12"/>
      <c r="C115" s="13"/>
      <c r="D115" s="17">
        <v>0.6875</v>
      </c>
      <c r="E115" s="18" t="s">
        <v>29</v>
      </c>
      <c r="F115" s="18">
        <v>5413</v>
      </c>
      <c r="G115" s="17">
        <v>0.78402777777777777</v>
      </c>
      <c r="H115" s="18" t="s">
        <v>103</v>
      </c>
      <c r="I115" s="14"/>
      <c r="J115" s="15"/>
      <c r="K115" s="15"/>
      <c r="L115" s="22" t="s">
        <v>26</v>
      </c>
    </row>
    <row r="116" spans="1:12" x14ac:dyDescent="0.25">
      <c r="A116" s="11"/>
      <c r="B116" s="12"/>
      <c r="C116" s="13"/>
      <c r="D116" s="17">
        <v>0.7944444444444444</v>
      </c>
      <c r="E116" s="18" t="s">
        <v>103</v>
      </c>
      <c r="F116" s="18">
        <v>5418</v>
      </c>
      <c r="G116" s="17">
        <v>0.89166666666666661</v>
      </c>
      <c r="H116" s="18" t="s">
        <v>29</v>
      </c>
      <c r="I116" s="14"/>
      <c r="J116" s="15"/>
      <c r="K116" s="15"/>
      <c r="L116" s="22" t="s">
        <v>26</v>
      </c>
    </row>
    <row r="117" spans="1:12" x14ac:dyDescent="0.25">
      <c r="A117" s="11"/>
      <c r="B117" s="12"/>
      <c r="C117" s="13"/>
      <c r="D117" s="17">
        <v>0.91527777777777775</v>
      </c>
      <c r="E117" s="18" t="s">
        <v>29</v>
      </c>
      <c r="F117" s="18">
        <v>5419</v>
      </c>
      <c r="G117" s="17">
        <v>0.9784722222222223</v>
      </c>
      <c r="H117" s="18" t="s">
        <v>98</v>
      </c>
      <c r="I117" s="14"/>
      <c r="J117" s="15"/>
      <c r="K117" s="15"/>
      <c r="L117" s="16" t="s">
        <v>26</v>
      </c>
    </row>
    <row r="118" spans="1:12" x14ac:dyDescent="0.25">
      <c r="A118" s="11"/>
      <c r="B118" s="12"/>
      <c r="C118" s="13"/>
      <c r="D118" s="234" t="s">
        <v>40</v>
      </c>
      <c r="E118" s="235"/>
      <c r="F118" s="235"/>
      <c r="G118" s="235"/>
      <c r="H118" s="236"/>
      <c r="I118" s="14"/>
      <c r="J118" s="15"/>
      <c r="K118" s="15"/>
      <c r="L118" s="16" t="s">
        <v>101</v>
      </c>
    </row>
    <row r="119" spans="1:12" x14ac:dyDescent="0.25">
      <c r="A119" s="11"/>
      <c r="B119" s="12"/>
      <c r="C119" s="13"/>
      <c r="D119" s="234" t="s">
        <v>47</v>
      </c>
      <c r="E119" s="235"/>
      <c r="F119" s="235"/>
      <c r="G119" s="235"/>
      <c r="H119" s="236"/>
      <c r="I119" s="109"/>
      <c r="J119" s="15"/>
      <c r="K119" s="15"/>
      <c r="L119" s="16" t="s">
        <v>9</v>
      </c>
    </row>
    <row r="120" spans="1:12" x14ac:dyDescent="0.25">
      <c r="A120" s="11"/>
      <c r="B120" s="12"/>
      <c r="C120" s="13"/>
      <c r="D120" s="234" t="s">
        <v>41</v>
      </c>
      <c r="E120" s="235"/>
      <c r="F120" s="235"/>
      <c r="G120" s="235"/>
      <c r="H120" s="236"/>
      <c r="I120" s="109"/>
      <c r="J120" s="15"/>
      <c r="K120" s="15"/>
      <c r="L120" s="16" t="s">
        <v>9</v>
      </c>
    </row>
    <row r="121" spans="1:12" x14ac:dyDescent="0.25">
      <c r="A121" s="11"/>
      <c r="B121" s="12"/>
      <c r="C121" s="13"/>
      <c r="D121" s="17">
        <v>0.18541666666666667</v>
      </c>
      <c r="E121" s="18" t="s">
        <v>98</v>
      </c>
      <c r="F121" s="18">
        <v>5400</v>
      </c>
      <c r="G121" s="17">
        <v>0.25</v>
      </c>
      <c r="H121" s="18" t="s">
        <v>29</v>
      </c>
      <c r="I121" s="14"/>
      <c r="J121" s="15"/>
      <c r="K121" s="15"/>
      <c r="L121" s="16" t="s">
        <v>9</v>
      </c>
    </row>
    <row r="122" spans="1:12" ht="15.75" thickBot="1" x14ac:dyDescent="0.3">
      <c r="A122" s="31"/>
      <c r="B122" s="23"/>
      <c r="C122" s="24"/>
      <c r="D122" s="239" t="s">
        <v>28</v>
      </c>
      <c r="E122" s="240"/>
      <c r="F122" s="240"/>
      <c r="G122" s="240"/>
      <c r="H122" s="241"/>
      <c r="I122" s="25">
        <v>0.26041666666666669</v>
      </c>
      <c r="J122" s="26">
        <v>11</v>
      </c>
      <c r="K122" s="27">
        <f>J122/7</f>
        <v>1.5714285714285714</v>
      </c>
      <c r="L122" s="28" t="s">
        <v>9</v>
      </c>
    </row>
    <row r="123" spans="1:12" ht="15.75" thickTop="1" x14ac:dyDescent="0.25">
      <c r="A123" s="121"/>
      <c r="B123" s="61"/>
      <c r="C123" s="62"/>
      <c r="D123" s="61"/>
      <c r="E123" s="62"/>
      <c r="F123" s="62"/>
      <c r="G123" s="61"/>
      <c r="H123" s="62"/>
      <c r="I123" s="63"/>
      <c r="J123" s="64"/>
      <c r="K123" s="64"/>
      <c r="L123" s="122"/>
    </row>
    <row r="124" spans="1:12" x14ac:dyDescent="0.25">
      <c r="A124" s="123"/>
      <c r="B124" s="67"/>
      <c r="C124" s="68"/>
      <c r="D124" s="242"/>
      <c r="E124" s="243"/>
      <c r="F124" s="243"/>
      <c r="G124" s="243"/>
      <c r="H124" s="243"/>
      <c r="I124" s="69"/>
      <c r="J124" s="70"/>
      <c r="K124" s="70"/>
      <c r="L124" s="124"/>
    </row>
    <row r="125" spans="1:12" x14ac:dyDescent="0.25">
      <c r="J125" s="10" t="s">
        <v>20</v>
      </c>
      <c r="K125" s="5">
        <f>SUM(K10:K124)</f>
        <v>55.607142857142854</v>
      </c>
    </row>
  </sheetData>
  <sheetProtection algorithmName="SHA-512" hashValue="ci3Y+kdTnklb4F73ZCQd/MdLEDh5Tc7ADuZDyKaYA7YVqLHc/RVy2qOxcguLzP4A6qTp1+6LFI4RD0B1aR9nrw==" saltValue="QFkhzKe6I4/89gkwQoyPcw==" spinCount="100000" sheet="1" objects="1" scenarios="1" selectLockedCells="1" selectUnlockedCells="1"/>
  <mergeCells count="57">
    <mergeCell ref="D37:H37"/>
    <mergeCell ref="D10:H10"/>
    <mergeCell ref="D14:H14"/>
    <mergeCell ref="D15:H15"/>
    <mergeCell ref="D19:H19"/>
    <mergeCell ref="D20:H20"/>
    <mergeCell ref="D22:H22"/>
    <mergeCell ref="D24:H24"/>
    <mergeCell ref="D25:H25"/>
    <mergeCell ref="D29:H29"/>
    <mergeCell ref="D30:H30"/>
    <mergeCell ref="D32:H32"/>
    <mergeCell ref="D60:H60"/>
    <mergeCell ref="D38:H38"/>
    <mergeCell ref="D42:H42"/>
    <mergeCell ref="D45:H45"/>
    <mergeCell ref="D46:H46"/>
    <mergeCell ref="D49:H49"/>
    <mergeCell ref="D50:H50"/>
    <mergeCell ref="D51:H51"/>
    <mergeCell ref="D54:H54"/>
    <mergeCell ref="D55:H55"/>
    <mergeCell ref="D58:H58"/>
    <mergeCell ref="D59:H59"/>
    <mergeCell ref="D82:H82"/>
    <mergeCell ref="D63:H63"/>
    <mergeCell ref="D64:H64"/>
    <mergeCell ref="D67:H67"/>
    <mergeCell ref="D68:H68"/>
    <mergeCell ref="D69:H69"/>
    <mergeCell ref="D72:H72"/>
    <mergeCell ref="D73:H73"/>
    <mergeCell ref="D76:H76"/>
    <mergeCell ref="D77:H77"/>
    <mergeCell ref="D80:H80"/>
    <mergeCell ref="D81:H81"/>
    <mergeCell ref="D108:H108"/>
    <mergeCell ref="D85:H85"/>
    <mergeCell ref="D86:H86"/>
    <mergeCell ref="D92:H92"/>
    <mergeCell ref="D94:H94"/>
    <mergeCell ref="D95:H95"/>
    <mergeCell ref="D97:H97"/>
    <mergeCell ref="D98:H98"/>
    <mergeCell ref="D99:H99"/>
    <mergeCell ref="D100:H100"/>
    <mergeCell ref="D103:H103"/>
    <mergeCell ref="D104:H104"/>
    <mergeCell ref="D120:H120"/>
    <mergeCell ref="D122:H122"/>
    <mergeCell ref="D124:H124"/>
    <mergeCell ref="D109:H109"/>
    <mergeCell ref="D110:H110"/>
    <mergeCell ref="D113:H113"/>
    <mergeCell ref="D114:H114"/>
    <mergeCell ref="D118:H118"/>
    <mergeCell ref="D119:H119"/>
  </mergeCells>
  <pageMargins left="0.7" right="0.7" top="0.78740157499999996" bottom="0.78740157499999996" header="0.3" footer="0.3"/>
  <pageSetup scale="84" orientation="portrait" r:id="rId1"/>
  <rowBreaks count="2" manualBreakCount="2">
    <brk id="54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6"/>
  <sheetViews>
    <sheetView view="pageBreakPreview" zoomScaleNormal="100" zoomScaleSheetLayoutView="100" workbookViewId="0">
      <selection activeCell="K177" sqref="K177"/>
    </sheetView>
  </sheetViews>
  <sheetFormatPr defaultRowHeight="15" x14ac:dyDescent="0.25"/>
  <cols>
    <col min="1" max="1" width="10.7109375" customWidth="1"/>
    <col min="2" max="2" width="6.7109375" customWidth="1"/>
    <col min="3" max="3" width="9.28515625" customWidth="1"/>
    <col min="4" max="4" width="6.42578125" customWidth="1"/>
    <col min="5" max="5" width="10.28515625" customWidth="1"/>
    <col min="7" max="7" width="6.28515625" customWidth="1"/>
    <col min="8" max="8" width="10.85546875" customWidth="1"/>
    <col min="9" max="11" width="7.7109375" customWidth="1"/>
    <col min="12" max="12" width="11.7109375" customWidth="1"/>
  </cols>
  <sheetData>
    <row r="1" spans="1:12" ht="23.25" x14ac:dyDescent="0.35">
      <c r="A1" s="1" t="s">
        <v>22</v>
      </c>
    </row>
    <row r="3" spans="1:12" x14ac:dyDescent="0.25">
      <c r="A3" s="2" t="s">
        <v>24</v>
      </c>
    </row>
    <row r="5" spans="1:12" s="6" customFormat="1" x14ac:dyDescent="0.25">
      <c r="A5" s="2" t="s">
        <v>10</v>
      </c>
      <c r="B5" s="2"/>
      <c r="C5" s="2"/>
      <c r="D5" s="2"/>
      <c r="E5" s="2"/>
      <c r="F5" s="5">
        <f>K176</f>
        <v>66.428571428571431</v>
      </c>
    </row>
    <row r="6" spans="1:12" s="6" customFormat="1" x14ac:dyDescent="0.25">
      <c r="A6" s="6" t="s">
        <v>11</v>
      </c>
      <c r="E6" s="7"/>
      <c r="F6" s="7">
        <f>37.5/7</f>
        <v>5.3571428571428568</v>
      </c>
    </row>
    <row r="7" spans="1:12" s="6" customFormat="1" x14ac:dyDescent="0.25">
      <c r="A7" s="2" t="s">
        <v>12</v>
      </c>
      <c r="B7" s="2"/>
      <c r="C7" s="2"/>
      <c r="D7" s="2"/>
      <c r="E7" s="2"/>
      <c r="F7" s="5">
        <f>F5/F6</f>
        <v>12.400000000000002</v>
      </c>
    </row>
    <row r="8" spans="1:12" s="6" customFormat="1" x14ac:dyDescent="0.25">
      <c r="A8" s="2" t="s">
        <v>13</v>
      </c>
      <c r="B8" s="2"/>
      <c r="C8" s="2"/>
      <c r="D8" s="2"/>
      <c r="E8" s="2"/>
      <c r="F8" s="5">
        <f>F7*1.15</f>
        <v>14.260000000000002</v>
      </c>
      <c r="G8" s="8"/>
    </row>
    <row r="10" spans="1:12" x14ac:dyDescent="0.25">
      <c r="A10" s="2" t="s">
        <v>14</v>
      </c>
      <c r="B10" s="2"/>
      <c r="C10" s="2"/>
    </row>
    <row r="11" spans="1:12" x14ac:dyDescent="0.25">
      <c r="A11" s="9" t="s">
        <v>0</v>
      </c>
      <c r="B11" s="9" t="s">
        <v>15</v>
      </c>
      <c r="C11" s="9" t="s">
        <v>2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2</v>
      </c>
      <c r="I11" s="9" t="s">
        <v>16</v>
      </c>
      <c r="J11" s="9" t="s">
        <v>17</v>
      </c>
      <c r="K11" s="9" t="s">
        <v>18</v>
      </c>
      <c r="L11" s="9" t="s">
        <v>5</v>
      </c>
    </row>
    <row r="12" spans="1:12" x14ac:dyDescent="0.25">
      <c r="A12" s="40" t="s">
        <v>57</v>
      </c>
      <c r="B12" s="41">
        <v>0.28125</v>
      </c>
      <c r="C12" s="42" t="s">
        <v>32</v>
      </c>
      <c r="D12" s="234" t="s">
        <v>28</v>
      </c>
      <c r="E12" s="235"/>
      <c r="F12" s="235"/>
      <c r="G12" s="235"/>
      <c r="H12" s="236"/>
      <c r="I12" s="43"/>
      <c r="J12" s="47"/>
      <c r="K12" s="47"/>
      <c r="L12" s="83" t="s">
        <v>23</v>
      </c>
    </row>
    <row r="13" spans="1:12" x14ac:dyDescent="0.25">
      <c r="A13" s="11"/>
      <c r="B13" s="12"/>
      <c r="C13" s="13"/>
      <c r="D13" s="17">
        <v>0.30555555555555552</v>
      </c>
      <c r="E13" s="18" t="s">
        <v>32</v>
      </c>
      <c r="F13" s="18">
        <v>1140</v>
      </c>
      <c r="G13" s="17">
        <v>0.4152777777777778</v>
      </c>
      <c r="H13" s="18" t="s">
        <v>7</v>
      </c>
      <c r="I13" s="14"/>
      <c r="J13" s="20"/>
      <c r="K13" s="20"/>
      <c r="L13" s="83" t="s">
        <v>23</v>
      </c>
    </row>
    <row r="14" spans="1:12" x14ac:dyDescent="0.25">
      <c r="A14" s="11"/>
      <c r="B14" s="12"/>
      <c r="C14" s="13"/>
      <c r="D14" s="234" t="s">
        <v>75</v>
      </c>
      <c r="E14" s="259"/>
      <c r="F14" s="259"/>
      <c r="G14" s="259"/>
      <c r="H14" s="260"/>
      <c r="I14" s="14"/>
      <c r="J14" s="20"/>
      <c r="K14" s="20"/>
      <c r="L14" s="83" t="s">
        <v>23</v>
      </c>
    </row>
    <row r="15" spans="1:12" x14ac:dyDescent="0.25">
      <c r="A15" s="11"/>
      <c r="B15" s="12"/>
      <c r="C15" s="13"/>
      <c r="D15" s="17">
        <v>0.57222222222222219</v>
      </c>
      <c r="E15" s="18" t="s">
        <v>7</v>
      </c>
      <c r="F15" s="18">
        <v>1151</v>
      </c>
      <c r="G15" s="17">
        <v>0.69374999999999998</v>
      </c>
      <c r="H15" s="18" t="s">
        <v>32</v>
      </c>
      <c r="I15" s="14"/>
      <c r="J15" s="20"/>
      <c r="K15" s="20"/>
      <c r="L15" s="83" t="s">
        <v>23</v>
      </c>
    </row>
    <row r="16" spans="1:12" x14ac:dyDescent="0.25">
      <c r="A16" s="11"/>
      <c r="B16" s="12"/>
      <c r="C16" s="13"/>
      <c r="D16" s="17">
        <v>0.72222222222222221</v>
      </c>
      <c r="E16" s="18" t="s">
        <v>32</v>
      </c>
      <c r="F16" s="18">
        <v>1150</v>
      </c>
      <c r="G16" s="17">
        <v>0.83263888888888893</v>
      </c>
      <c r="H16" s="18" t="s">
        <v>7</v>
      </c>
      <c r="I16" s="14"/>
      <c r="J16" s="20"/>
      <c r="K16" s="20"/>
      <c r="L16" s="83" t="s">
        <v>23</v>
      </c>
    </row>
    <row r="17" spans="1:12" x14ac:dyDescent="0.25">
      <c r="A17" s="79"/>
      <c r="B17" s="80"/>
      <c r="C17" s="81"/>
      <c r="D17" s="234" t="s">
        <v>40</v>
      </c>
      <c r="E17" s="235"/>
      <c r="F17" s="235"/>
      <c r="G17" s="235"/>
      <c r="H17" s="236"/>
      <c r="I17" s="29">
        <v>0.875</v>
      </c>
      <c r="J17" s="21">
        <v>12.25</v>
      </c>
      <c r="K17" s="21">
        <f>J17*4/7</f>
        <v>7</v>
      </c>
      <c r="L17" s="83" t="s">
        <v>23</v>
      </c>
    </row>
    <row r="18" spans="1:12" x14ac:dyDescent="0.25">
      <c r="A18" s="13" t="s">
        <v>58</v>
      </c>
      <c r="B18" s="30">
        <v>0.20833333333333334</v>
      </c>
      <c r="C18" s="82" t="s">
        <v>7</v>
      </c>
      <c r="D18" s="234" t="s">
        <v>66</v>
      </c>
      <c r="E18" s="235"/>
      <c r="F18" s="235"/>
      <c r="G18" s="235"/>
      <c r="H18" s="236"/>
      <c r="I18" s="13"/>
      <c r="J18" s="20"/>
      <c r="K18" s="20"/>
      <c r="L18" s="83" t="s">
        <v>8</v>
      </c>
    </row>
    <row r="19" spans="1:12" x14ac:dyDescent="0.25">
      <c r="A19" s="78"/>
      <c r="B19" s="13"/>
      <c r="C19" s="13"/>
      <c r="D19" s="234" t="s">
        <v>28</v>
      </c>
      <c r="E19" s="235"/>
      <c r="F19" s="235"/>
      <c r="G19" s="235"/>
      <c r="H19" s="236"/>
      <c r="I19" s="13"/>
      <c r="J19" s="20"/>
      <c r="K19" s="20"/>
      <c r="L19" s="83" t="s">
        <v>8</v>
      </c>
    </row>
    <row r="20" spans="1:12" x14ac:dyDescent="0.25">
      <c r="A20" s="78"/>
      <c r="B20" s="13"/>
      <c r="C20" s="13"/>
      <c r="D20" s="3">
        <v>0.26944444444444443</v>
      </c>
      <c r="E20" s="18" t="s">
        <v>7</v>
      </c>
      <c r="F20" s="4">
        <v>26203</v>
      </c>
      <c r="G20" s="3">
        <v>0.28819444444444448</v>
      </c>
      <c r="H20" s="18" t="s">
        <v>33</v>
      </c>
      <c r="I20" s="13"/>
      <c r="J20" s="20"/>
      <c r="K20" s="20"/>
      <c r="L20" s="83" t="s">
        <v>8</v>
      </c>
    </row>
    <row r="21" spans="1:12" x14ac:dyDescent="0.25">
      <c r="A21" s="78"/>
      <c r="B21" s="13"/>
      <c r="C21" s="13"/>
      <c r="D21" s="17">
        <v>0.29166666666666669</v>
      </c>
      <c r="E21" s="18" t="s">
        <v>33</v>
      </c>
      <c r="F21" s="18">
        <v>26202</v>
      </c>
      <c r="G21" s="17">
        <v>0.31041666666666667</v>
      </c>
      <c r="H21" s="18" t="s">
        <v>7</v>
      </c>
      <c r="I21" s="13"/>
      <c r="J21" s="20"/>
      <c r="K21" s="20"/>
      <c r="L21" s="83" t="s">
        <v>8</v>
      </c>
    </row>
    <row r="22" spans="1:12" x14ac:dyDescent="0.25">
      <c r="A22" s="78"/>
      <c r="B22" s="13"/>
      <c r="C22" s="13"/>
      <c r="D22" s="234" t="s">
        <v>28</v>
      </c>
      <c r="E22" s="235"/>
      <c r="F22" s="235"/>
      <c r="G22" s="235"/>
      <c r="H22" s="236"/>
      <c r="I22" s="13"/>
      <c r="J22" s="20"/>
      <c r="K22" s="20"/>
      <c r="L22" s="83" t="s">
        <v>8</v>
      </c>
    </row>
    <row r="23" spans="1:12" x14ac:dyDescent="0.25">
      <c r="A23" s="78"/>
      <c r="B23" s="13"/>
      <c r="C23" s="13"/>
      <c r="D23" s="17">
        <v>0.33263888888888887</v>
      </c>
      <c r="E23" s="18" t="s">
        <v>7</v>
      </c>
      <c r="F23" s="18">
        <v>1145</v>
      </c>
      <c r="G23" s="17">
        <v>0.44375000000000003</v>
      </c>
      <c r="H23" s="18" t="s">
        <v>32</v>
      </c>
      <c r="I23" s="13"/>
      <c r="J23" s="20"/>
      <c r="K23" s="20"/>
      <c r="L23" s="83" t="s">
        <v>8</v>
      </c>
    </row>
    <row r="24" spans="1:12" x14ac:dyDescent="0.25">
      <c r="A24" s="78"/>
      <c r="B24" s="13"/>
      <c r="C24" s="13"/>
      <c r="D24" s="17">
        <v>0.4513888888888889</v>
      </c>
      <c r="E24" s="18" t="s">
        <v>32</v>
      </c>
      <c r="F24" s="45" t="s">
        <v>76</v>
      </c>
      <c r="G24" s="17">
        <v>0.47222222222222227</v>
      </c>
      <c r="H24" s="18" t="s">
        <v>77</v>
      </c>
      <c r="I24" s="13"/>
      <c r="J24" s="20"/>
      <c r="K24" s="20"/>
      <c r="L24" s="83" t="s">
        <v>8</v>
      </c>
    </row>
    <row r="25" spans="1:12" x14ac:dyDescent="0.25">
      <c r="A25" s="78"/>
      <c r="B25" s="13"/>
      <c r="C25" s="13"/>
      <c r="D25" s="234" t="s">
        <v>78</v>
      </c>
      <c r="E25" s="235"/>
      <c r="F25" s="235"/>
      <c r="G25" s="235"/>
      <c r="H25" s="236"/>
      <c r="I25" s="13"/>
      <c r="J25" s="20"/>
      <c r="K25" s="20"/>
      <c r="L25" s="83" t="s">
        <v>8</v>
      </c>
    </row>
    <row r="26" spans="1:12" x14ac:dyDescent="0.25">
      <c r="A26" s="78"/>
      <c r="B26" s="13"/>
      <c r="C26" s="13"/>
      <c r="D26" s="17">
        <v>0.52777777777777779</v>
      </c>
      <c r="E26" s="18" t="s">
        <v>77</v>
      </c>
      <c r="F26" s="45" t="s">
        <v>79</v>
      </c>
      <c r="G26" s="17">
        <v>0.54861111111111105</v>
      </c>
      <c r="H26" s="18" t="s">
        <v>32</v>
      </c>
      <c r="I26" s="13"/>
      <c r="J26" s="20"/>
      <c r="K26" s="20"/>
      <c r="L26" s="83" t="s">
        <v>8</v>
      </c>
    </row>
    <row r="27" spans="1:12" ht="15.75" thickBot="1" x14ac:dyDescent="0.3">
      <c r="A27" s="84"/>
      <c r="B27" s="24"/>
      <c r="C27" s="24"/>
      <c r="D27" s="239" t="s">
        <v>28</v>
      </c>
      <c r="E27" s="240"/>
      <c r="F27" s="240"/>
      <c r="G27" s="240"/>
      <c r="H27" s="241"/>
      <c r="I27" s="23">
        <v>0.5625</v>
      </c>
      <c r="J27" s="27">
        <v>8.5</v>
      </c>
      <c r="K27" s="27">
        <f>J27*4/7</f>
        <v>4.8571428571428568</v>
      </c>
      <c r="L27" s="35" t="s">
        <v>8</v>
      </c>
    </row>
    <row r="28" spans="1:12" ht="15.75" thickTop="1" x14ac:dyDescent="0.25">
      <c r="A28" s="40" t="s">
        <v>59</v>
      </c>
      <c r="B28" s="41">
        <v>0.28125</v>
      </c>
      <c r="C28" s="42" t="s">
        <v>32</v>
      </c>
      <c r="D28" s="234" t="s">
        <v>28</v>
      </c>
      <c r="E28" s="235"/>
      <c r="F28" s="235"/>
      <c r="G28" s="235"/>
      <c r="H28" s="236"/>
      <c r="I28" s="43"/>
      <c r="J28" s="47"/>
      <c r="K28" s="47"/>
      <c r="L28" s="83" t="s">
        <v>26</v>
      </c>
    </row>
    <row r="29" spans="1:12" x14ac:dyDescent="0.25">
      <c r="A29" s="11"/>
      <c r="B29" s="12"/>
      <c r="C29" s="13"/>
      <c r="D29" s="17">
        <v>0.30694444444444441</v>
      </c>
      <c r="E29" s="18" t="s">
        <v>32</v>
      </c>
      <c r="F29" s="18">
        <v>1140</v>
      </c>
      <c r="G29" s="17">
        <v>0.4152777777777778</v>
      </c>
      <c r="H29" s="18" t="s">
        <v>7</v>
      </c>
      <c r="I29" s="14"/>
      <c r="J29" s="20"/>
      <c r="K29" s="20"/>
      <c r="L29" s="83" t="s">
        <v>26</v>
      </c>
    </row>
    <row r="30" spans="1:12" x14ac:dyDescent="0.25">
      <c r="A30" s="11"/>
      <c r="B30" s="12"/>
      <c r="C30" s="13"/>
      <c r="D30" s="234" t="s">
        <v>75</v>
      </c>
      <c r="E30" s="259"/>
      <c r="F30" s="259"/>
      <c r="G30" s="259"/>
      <c r="H30" s="260"/>
      <c r="I30" s="14"/>
      <c r="J30" s="20"/>
      <c r="K30" s="20"/>
      <c r="L30" s="83" t="s">
        <v>26</v>
      </c>
    </row>
    <row r="31" spans="1:12" x14ac:dyDescent="0.25">
      <c r="A31" s="11"/>
      <c r="B31" s="12"/>
      <c r="C31" s="13"/>
      <c r="D31" s="17">
        <v>0.57222222222222219</v>
      </c>
      <c r="E31" s="18" t="s">
        <v>7</v>
      </c>
      <c r="F31" s="18">
        <v>1151</v>
      </c>
      <c r="G31" s="17">
        <v>0.69166666666666676</v>
      </c>
      <c r="H31" s="18" t="s">
        <v>32</v>
      </c>
      <c r="I31" s="14"/>
      <c r="J31" s="20"/>
      <c r="K31" s="20"/>
      <c r="L31" s="83" t="s">
        <v>26</v>
      </c>
    </row>
    <row r="32" spans="1:12" x14ac:dyDescent="0.25">
      <c r="A32" s="11"/>
      <c r="B32" s="12"/>
      <c r="C32" s="13"/>
      <c r="D32" s="17">
        <v>0.72361111111111109</v>
      </c>
      <c r="E32" s="18" t="s">
        <v>32</v>
      </c>
      <c r="F32" s="18">
        <v>1150</v>
      </c>
      <c r="G32" s="17">
        <v>0.83263888888888893</v>
      </c>
      <c r="H32" s="18" t="s">
        <v>7</v>
      </c>
      <c r="I32" s="14"/>
      <c r="J32" s="20"/>
      <c r="K32" s="20"/>
      <c r="L32" s="83" t="s">
        <v>26</v>
      </c>
    </row>
    <row r="33" spans="1:12" x14ac:dyDescent="0.25">
      <c r="A33" s="79"/>
      <c r="B33" s="80"/>
      <c r="C33" s="81"/>
      <c r="D33" s="234" t="s">
        <v>40</v>
      </c>
      <c r="E33" s="235"/>
      <c r="F33" s="235"/>
      <c r="G33" s="235"/>
      <c r="H33" s="236"/>
      <c r="I33" s="29">
        <v>0.875</v>
      </c>
      <c r="J33" s="21">
        <v>12.25</v>
      </c>
      <c r="K33" s="21">
        <f>J33/7</f>
        <v>1.75</v>
      </c>
      <c r="L33" s="83" t="s">
        <v>26</v>
      </c>
    </row>
    <row r="34" spans="1:12" x14ac:dyDescent="0.25">
      <c r="A34" s="13" t="s">
        <v>60</v>
      </c>
      <c r="B34" s="30">
        <v>0.20833333333333334</v>
      </c>
      <c r="C34" s="82" t="s">
        <v>7</v>
      </c>
      <c r="D34" s="234" t="s">
        <v>66</v>
      </c>
      <c r="E34" s="235"/>
      <c r="F34" s="235"/>
      <c r="G34" s="235"/>
      <c r="H34" s="236"/>
      <c r="I34" s="13"/>
      <c r="J34" s="20"/>
      <c r="K34" s="20"/>
      <c r="L34" s="83" t="s">
        <v>9</v>
      </c>
    </row>
    <row r="35" spans="1:12" x14ac:dyDescent="0.25">
      <c r="A35" s="78"/>
      <c r="B35" s="13"/>
      <c r="C35" s="13"/>
      <c r="D35" s="234" t="s">
        <v>28</v>
      </c>
      <c r="E35" s="235"/>
      <c r="F35" s="235"/>
      <c r="G35" s="235"/>
      <c r="H35" s="236"/>
      <c r="I35" s="13"/>
      <c r="J35" s="20"/>
      <c r="K35" s="20"/>
      <c r="L35" s="83" t="s">
        <v>9</v>
      </c>
    </row>
    <row r="36" spans="1:12" x14ac:dyDescent="0.25">
      <c r="A36" s="78"/>
      <c r="B36" s="13"/>
      <c r="C36" s="13"/>
      <c r="D36" s="3">
        <v>0.26944444444444443</v>
      </c>
      <c r="E36" s="18" t="s">
        <v>7</v>
      </c>
      <c r="F36" s="4">
        <v>26203</v>
      </c>
      <c r="G36" s="3">
        <v>0.28819444444444448</v>
      </c>
      <c r="H36" s="18" t="s">
        <v>33</v>
      </c>
      <c r="I36" s="13"/>
      <c r="J36" s="20"/>
      <c r="K36" s="20"/>
      <c r="L36" s="83" t="s">
        <v>9</v>
      </c>
    </row>
    <row r="37" spans="1:12" x14ac:dyDescent="0.25">
      <c r="A37" s="78"/>
      <c r="B37" s="13"/>
      <c r="C37" s="13"/>
      <c r="D37" s="17">
        <v>0.29166666666666669</v>
      </c>
      <c r="E37" s="18" t="s">
        <v>33</v>
      </c>
      <c r="F37" s="18">
        <v>26202</v>
      </c>
      <c r="G37" s="17">
        <v>0.31041666666666667</v>
      </c>
      <c r="H37" s="18" t="s">
        <v>7</v>
      </c>
      <c r="I37" s="13"/>
      <c r="J37" s="20"/>
      <c r="K37" s="20"/>
      <c r="L37" s="83" t="s">
        <v>9</v>
      </c>
    </row>
    <row r="38" spans="1:12" x14ac:dyDescent="0.25">
      <c r="A38" s="78"/>
      <c r="B38" s="13"/>
      <c r="C38" s="13"/>
      <c r="D38" s="234" t="s">
        <v>28</v>
      </c>
      <c r="E38" s="235"/>
      <c r="F38" s="235"/>
      <c r="G38" s="235"/>
      <c r="H38" s="236"/>
      <c r="I38" s="13"/>
      <c r="J38" s="20"/>
      <c r="K38" s="20"/>
      <c r="L38" s="83" t="s">
        <v>9</v>
      </c>
    </row>
    <row r="39" spans="1:12" x14ac:dyDescent="0.25">
      <c r="A39" s="78"/>
      <c r="B39" s="13"/>
      <c r="C39" s="13"/>
      <c r="D39" s="17">
        <v>0.33263888888888887</v>
      </c>
      <c r="E39" s="18" t="s">
        <v>7</v>
      </c>
      <c r="F39" s="18">
        <v>1145</v>
      </c>
      <c r="G39" s="17">
        <v>0.44166666666666665</v>
      </c>
      <c r="H39" s="18" t="s">
        <v>32</v>
      </c>
      <c r="I39" s="13"/>
      <c r="J39" s="20"/>
      <c r="K39" s="20"/>
      <c r="L39" s="83" t="s">
        <v>9</v>
      </c>
    </row>
    <row r="40" spans="1:12" ht="15.75" thickBot="1" x14ac:dyDescent="0.3">
      <c r="A40" s="84"/>
      <c r="B40" s="24"/>
      <c r="C40" s="24"/>
      <c r="D40" s="239" t="s">
        <v>28</v>
      </c>
      <c r="E40" s="240"/>
      <c r="F40" s="240"/>
      <c r="G40" s="240"/>
      <c r="H40" s="241"/>
      <c r="I40" s="23">
        <v>0.45833333333333331</v>
      </c>
      <c r="J40" s="27">
        <v>6</v>
      </c>
      <c r="K40" s="27">
        <f>J40/7</f>
        <v>0.8571428571428571</v>
      </c>
      <c r="L40" s="35" t="s">
        <v>9</v>
      </c>
    </row>
    <row r="41" spans="1:12" ht="15.75" thickTop="1" x14ac:dyDescent="0.25">
      <c r="A41" s="13" t="s">
        <v>61</v>
      </c>
      <c r="B41" s="12">
        <v>0.69791666666666663</v>
      </c>
      <c r="C41" s="13" t="s">
        <v>32</v>
      </c>
      <c r="D41" s="234" t="s">
        <v>28</v>
      </c>
      <c r="E41" s="235"/>
      <c r="F41" s="235"/>
      <c r="G41" s="235"/>
      <c r="H41" s="236"/>
      <c r="I41" s="13"/>
      <c r="J41" s="20"/>
      <c r="K41" s="20"/>
      <c r="L41" s="85">
        <v>6</v>
      </c>
    </row>
    <row r="42" spans="1:12" x14ac:dyDescent="0.25">
      <c r="A42" s="13"/>
      <c r="B42" s="13"/>
      <c r="C42" s="13"/>
      <c r="D42" s="17">
        <v>0.72222222222222221</v>
      </c>
      <c r="E42" s="18" t="s">
        <v>32</v>
      </c>
      <c r="F42" s="18">
        <v>1150</v>
      </c>
      <c r="G42" s="17">
        <v>0.83194444444444438</v>
      </c>
      <c r="H42" s="18" t="s">
        <v>7</v>
      </c>
      <c r="I42" s="13"/>
      <c r="J42" s="20"/>
      <c r="K42" s="20"/>
      <c r="L42" s="58">
        <v>6</v>
      </c>
    </row>
    <row r="43" spans="1:12" x14ac:dyDescent="0.25">
      <c r="A43" s="13"/>
      <c r="B43" s="13"/>
      <c r="C43" s="13"/>
      <c r="D43" s="234" t="s">
        <v>40</v>
      </c>
      <c r="E43" s="235"/>
      <c r="F43" s="235"/>
      <c r="G43" s="235"/>
      <c r="H43" s="236"/>
      <c r="I43" s="13"/>
      <c r="J43" s="20"/>
      <c r="K43" s="20"/>
      <c r="L43" s="58">
        <v>6</v>
      </c>
    </row>
    <row r="44" spans="1:12" x14ac:dyDescent="0.25">
      <c r="A44" s="13"/>
      <c r="B44" s="13"/>
      <c r="C44" s="13"/>
      <c r="D44" s="234" t="s">
        <v>28</v>
      </c>
      <c r="E44" s="235"/>
      <c r="F44" s="235"/>
      <c r="G44" s="235"/>
      <c r="H44" s="236"/>
      <c r="I44" s="13"/>
      <c r="J44" s="20"/>
      <c r="K44" s="20"/>
      <c r="L44" s="58">
        <v>6</v>
      </c>
    </row>
    <row r="45" spans="1:12" x14ac:dyDescent="0.25">
      <c r="A45" s="13"/>
      <c r="B45" s="13"/>
      <c r="C45" s="13"/>
      <c r="D45" s="17">
        <v>0.85277777777777775</v>
      </c>
      <c r="E45" s="18" t="s">
        <v>7</v>
      </c>
      <c r="F45" s="18">
        <v>26217</v>
      </c>
      <c r="G45" s="17">
        <v>0.87152777777777779</v>
      </c>
      <c r="H45" s="18" t="s">
        <v>33</v>
      </c>
      <c r="I45" s="13"/>
      <c r="J45" s="20"/>
      <c r="K45" s="20"/>
      <c r="L45" s="58">
        <v>6</v>
      </c>
    </row>
    <row r="46" spans="1:12" x14ac:dyDescent="0.25">
      <c r="A46" s="13"/>
      <c r="B46" s="13"/>
      <c r="C46" s="13"/>
      <c r="D46" s="17">
        <v>0.875</v>
      </c>
      <c r="E46" s="18" t="s">
        <v>33</v>
      </c>
      <c r="F46" s="18">
        <v>26218</v>
      </c>
      <c r="G46" s="17">
        <v>0.89374999999999993</v>
      </c>
      <c r="H46" s="18" t="s">
        <v>7</v>
      </c>
      <c r="I46" s="13"/>
      <c r="J46" s="20"/>
      <c r="K46" s="20"/>
      <c r="L46" s="58">
        <v>6</v>
      </c>
    </row>
    <row r="47" spans="1:12" x14ac:dyDescent="0.25">
      <c r="A47" s="79"/>
      <c r="B47" s="80"/>
      <c r="C47" s="81"/>
      <c r="D47" s="234" t="s">
        <v>40</v>
      </c>
      <c r="E47" s="235"/>
      <c r="F47" s="235"/>
      <c r="G47" s="235"/>
      <c r="H47" s="236"/>
      <c r="I47" s="29">
        <v>0.94791666666666663</v>
      </c>
      <c r="J47" s="21">
        <v>6</v>
      </c>
      <c r="K47" s="21">
        <f>J47/7</f>
        <v>0.8571428571428571</v>
      </c>
      <c r="L47" s="58">
        <v>6</v>
      </c>
    </row>
    <row r="48" spans="1:12" x14ac:dyDescent="0.25">
      <c r="A48" s="13" t="s">
        <v>62</v>
      </c>
      <c r="B48" s="30">
        <v>0.20833333333333334</v>
      </c>
      <c r="C48" s="82" t="s">
        <v>7</v>
      </c>
      <c r="D48" s="234" t="s">
        <v>41</v>
      </c>
      <c r="E48" s="237"/>
      <c r="F48" s="237"/>
      <c r="G48" s="237"/>
      <c r="H48" s="238"/>
      <c r="I48" s="13"/>
      <c r="J48" s="20"/>
      <c r="K48" s="20"/>
      <c r="L48" s="83" t="s">
        <v>25</v>
      </c>
    </row>
    <row r="49" spans="1:12" x14ac:dyDescent="0.25">
      <c r="A49" s="78"/>
      <c r="B49" s="13"/>
      <c r="C49" s="13"/>
      <c r="D49" s="3">
        <v>0.26944444444444443</v>
      </c>
      <c r="E49" s="18" t="s">
        <v>7</v>
      </c>
      <c r="F49" s="4">
        <v>26203</v>
      </c>
      <c r="G49" s="3">
        <v>0.28819444444444448</v>
      </c>
      <c r="H49" s="18" t="s">
        <v>33</v>
      </c>
      <c r="I49" s="13"/>
      <c r="J49" s="20"/>
      <c r="K49" s="20"/>
      <c r="L49" s="83" t="s">
        <v>25</v>
      </c>
    </row>
    <row r="50" spans="1:12" x14ac:dyDescent="0.25">
      <c r="A50" s="78"/>
      <c r="B50" s="13"/>
      <c r="C50" s="13"/>
      <c r="D50" s="17">
        <v>0.29166666666666669</v>
      </c>
      <c r="E50" s="18" t="s">
        <v>33</v>
      </c>
      <c r="F50" s="18">
        <v>26202</v>
      </c>
      <c r="G50" s="17">
        <v>0.31041666666666667</v>
      </c>
      <c r="H50" s="18" t="s">
        <v>7</v>
      </c>
      <c r="I50" s="13"/>
      <c r="J50" s="20"/>
      <c r="K50" s="20"/>
      <c r="L50" s="83" t="s">
        <v>25</v>
      </c>
    </row>
    <row r="51" spans="1:12" x14ac:dyDescent="0.25">
      <c r="A51" s="78"/>
      <c r="B51" s="13"/>
      <c r="C51" s="13"/>
      <c r="D51" s="234" t="s">
        <v>28</v>
      </c>
      <c r="E51" s="235"/>
      <c r="F51" s="235"/>
      <c r="G51" s="235"/>
      <c r="H51" s="236"/>
      <c r="I51" s="13"/>
      <c r="J51" s="20"/>
      <c r="K51" s="20"/>
      <c r="L51" s="83" t="s">
        <v>25</v>
      </c>
    </row>
    <row r="52" spans="1:12" x14ac:dyDescent="0.25">
      <c r="A52" s="78"/>
      <c r="B52" s="13"/>
      <c r="C52" s="13"/>
      <c r="D52" s="17">
        <v>0.33263888888888887</v>
      </c>
      <c r="E52" s="18" t="s">
        <v>7</v>
      </c>
      <c r="F52" s="18">
        <v>1145</v>
      </c>
      <c r="G52" s="17">
        <v>0.44375000000000003</v>
      </c>
      <c r="H52" s="18" t="s">
        <v>32</v>
      </c>
      <c r="I52" s="13"/>
      <c r="J52" s="20"/>
      <c r="K52" s="20"/>
      <c r="L52" s="83" t="s">
        <v>25</v>
      </c>
    </row>
    <row r="53" spans="1:12" ht="15.75" thickBot="1" x14ac:dyDescent="0.3">
      <c r="A53" s="84"/>
      <c r="B53" s="24"/>
      <c r="C53" s="24"/>
      <c r="D53" s="239" t="s">
        <v>28</v>
      </c>
      <c r="E53" s="240"/>
      <c r="F53" s="240"/>
      <c r="G53" s="240"/>
      <c r="H53" s="241"/>
      <c r="I53" s="23">
        <v>0.45833333333333331</v>
      </c>
      <c r="J53" s="27">
        <v>6</v>
      </c>
      <c r="K53" s="27">
        <f>J53/7</f>
        <v>0.8571428571428571</v>
      </c>
      <c r="L53" s="35" t="s">
        <v>25</v>
      </c>
    </row>
    <row r="54" spans="1:12" ht="15.75" thickTop="1" x14ac:dyDescent="0.25">
      <c r="A54" s="40" t="s">
        <v>80</v>
      </c>
      <c r="B54" s="12">
        <v>0.47916666666666669</v>
      </c>
      <c r="C54" s="13" t="s">
        <v>157</v>
      </c>
      <c r="D54" s="234" t="s">
        <v>41</v>
      </c>
      <c r="E54" s="235"/>
      <c r="F54" s="235"/>
      <c r="G54" s="235"/>
      <c r="H54" s="236"/>
      <c r="I54" s="13"/>
      <c r="J54" s="20"/>
      <c r="K54" s="20"/>
      <c r="L54" s="83" t="s">
        <v>25</v>
      </c>
    </row>
    <row r="55" spans="1:12" x14ac:dyDescent="0.25">
      <c r="A55" s="11"/>
      <c r="B55" s="12"/>
      <c r="C55" s="13"/>
      <c r="D55" s="17">
        <v>0.52777777777777779</v>
      </c>
      <c r="E55" s="18" t="s">
        <v>77</v>
      </c>
      <c r="F55" s="45" t="s">
        <v>79</v>
      </c>
      <c r="G55" s="17">
        <v>0.54861111111111105</v>
      </c>
      <c r="H55" s="18" t="s">
        <v>32</v>
      </c>
      <c r="I55" s="13"/>
      <c r="J55" s="20"/>
      <c r="K55" s="20"/>
      <c r="L55" s="83" t="s">
        <v>25</v>
      </c>
    </row>
    <row r="56" spans="1:12" x14ac:dyDescent="0.25">
      <c r="A56" s="11"/>
      <c r="B56" s="12"/>
      <c r="C56" s="13"/>
      <c r="D56" s="234" t="s">
        <v>28</v>
      </c>
      <c r="E56" s="235"/>
      <c r="F56" s="235"/>
      <c r="G56" s="235"/>
      <c r="H56" s="236"/>
      <c r="I56" s="13"/>
      <c r="J56" s="20"/>
      <c r="K56" s="20"/>
      <c r="L56" s="83" t="s">
        <v>25</v>
      </c>
    </row>
    <row r="57" spans="1:12" x14ac:dyDescent="0.25">
      <c r="A57" s="11"/>
      <c r="B57" s="12"/>
      <c r="C57" s="13"/>
      <c r="D57" s="234" t="s">
        <v>158</v>
      </c>
      <c r="E57" s="235"/>
      <c r="F57" s="235"/>
      <c r="G57" s="235"/>
      <c r="H57" s="236"/>
      <c r="I57" s="13"/>
      <c r="J57" s="20"/>
      <c r="K57" s="20"/>
      <c r="L57" s="83" t="s">
        <v>25</v>
      </c>
    </row>
    <row r="58" spans="1:12" x14ac:dyDescent="0.25">
      <c r="A58" s="11"/>
      <c r="B58" s="12"/>
      <c r="C58" s="13"/>
      <c r="D58" s="234" t="s">
        <v>135</v>
      </c>
      <c r="E58" s="235"/>
      <c r="F58" s="235"/>
      <c r="G58" s="235"/>
      <c r="H58" s="236"/>
      <c r="I58" s="13"/>
      <c r="J58" s="20"/>
      <c r="K58" s="20"/>
      <c r="L58" s="83" t="s">
        <v>25</v>
      </c>
    </row>
    <row r="59" spans="1:12" x14ac:dyDescent="0.25">
      <c r="A59" s="11"/>
      <c r="B59" s="12"/>
      <c r="C59" s="13"/>
      <c r="D59" s="135">
        <v>0.64583333333333337</v>
      </c>
      <c r="E59" s="136" t="s">
        <v>131</v>
      </c>
      <c r="F59" s="136" t="s">
        <v>132</v>
      </c>
      <c r="G59" s="138">
        <v>0.65625</v>
      </c>
      <c r="H59" s="137" t="s">
        <v>133</v>
      </c>
      <c r="I59" s="13"/>
      <c r="J59" s="20"/>
      <c r="K59" s="20"/>
      <c r="L59" s="83" t="s">
        <v>25</v>
      </c>
    </row>
    <row r="60" spans="1:12" x14ac:dyDescent="0.25">
      <c r="A60" s="11"/>
      <c r="B60" s="12"/>
      <c r="C60" s="13"/>
      <c r="D60" s="234" t="s">
        <v>134</v>
      </c>
      <c r="E60" s="259"/>
      <c r="F60" s="259"/>
      <c r="G60" s="259"/>
      <c r="H60" s="260"/>
      <c r="I60" s="13"/>
      <c r="J60" s="20"/>
      <c r="K60" s="20"/>
      <c r="L60" s="83" t="s">
        <v>25</v>
      </c>
    </row>
    <row r="61" spans="1:12" x14ac:dyDescent="0.25">
      <c r="A61" s="11"/>
      <c r="B61" s="13"/>
      <c r="C61" s="13"/>
      <c r="D61" s="17">
        <v>0.72222222222222221</v>
      </c>
      <c r="E61" s="18" t="s">
        <v>32</v>
      </c>
      <c r="F61" s="18">
        <v>1150</v>
      </c>
      <c r="G61" s="17">
        <v>0.83194444444444438</v>
      </c>
      <c r="H61" s="18" t="s">
        <v>7</v>
      </c>
      <c r="I61" s="13"/>
      <c r="J61" s="20"/>
      <c r="K61" s="20"/>
      <c r="L61" s="83" t="s">
        <v>25</v>
      </c>
    </row>
    <row r="62" spans="1:12" x14ac:dyDescent="0.25">
      <c r="A62" s="79"/>
      <c r="B62" s="80"/>
      <c r="C62" s="81"/>
      <c r="D62" s="234" t="s">
        <v>40</v>
      </c>
      <c r="E62" s="235"/>
      <c r="F62" s="235"/>
      <c r="G62" s="235"/>
      <c r="H62" s="236"/>
      <c r="I62" s="29">
        <v>0.875</v>
      </c>
      <c r="J62" s="21">
        <v>9.5</v>
      </c>
      <c r="K62" s="21">
        <f>J62/7</f>
        <v>1.3571428571428572</v>
      </c>
      <c r="L62" s="83" t="s">
        <v>25</v>
      </c>
    </row>
    <row r="63" spans="1:12" x14ac:dyDescent="0.25">
      <c r="A63" s="13" t="s">
        <v>81</v>
      </c>
      <c r="B63" s="30">
        <v>0.20833333333333334</v>
      </c>
      <c r="C63" s="82" t="s">
        <v>7</v>
      </c>
      <c r="D63" s="234" t="s">
        <v>66</v>
      </c>
      <c r="E63" s="237"/>
      <c r="F63" s="237"/>
      <c r="G63" s="237"/>
      <c r="H63" s="238"/>
      <c r="I63" s="13"/>
      <c r="J63" s="20"/>
      <c r="K63" s="20"/>
      <c r="L63" s="83" t="s">
        <v>21</v>
      </c>
    </row>
    <row r="64" spans="1:12" x14ac:dyDescent="0.25">
      <c r="A64" s="78"/>
      <c r="B64" s="13"/>
      <c r="C64" s="13"/>
      <c r="D64" s="234" t="s">
        <v>28</v>
      </c>
      <c r="E64" s="235"/>
      <c r="F64" s="235"/>
      <c r="G64" s="235"/>
      <c r="H64" s="236"/>
      <c r="I64" s="13"/>
      <c r="J64" s="20"/>
      <c r="K64" s="20"/>
      <c r="L64" s="83" t="s">
        <v>21</v>
      </c>
    </row>
    <row r="65" spans="1:12" x14ac:dyDescent="0.25">
      <c r="A65" s="78"/>
      <c r="B65" s="13"/>
      <c r="C65" s="13"/>
      <c r="D65" s="3">
        <v>0.26944444444444443</v>
      </c>
      <c r="E65" s="18" t="s">
        <v>7</v>
      </c>
      <c r="F65" s="4">
        <v>26203</v>
      </c>
      <c r="G65" s="3">
        <v>0.28819444444444448</v>
      </c>
      <c r="H65" s="18" t="s">
        <v>33</v>
      </c>
      <c r="I65" s="13"/>
      <c r="J65" s="20"/>
      <c r="K65" s="20"/>
      <c r="L65" s="83" t="s">
        <v>21</v>
      </c>
    </row>
    <row r="66" spans="1:12" x14ac:dyDescent="0.25">
      <c r="A66" s="78"/>
      <c r="B66" s="13"/>
      <c r="C66" s="13"/>
      <c r="D66" s="17">
        <v>0.29166666666666669</v>
      </c>
      <c r="E66" s="18" t="s">
        <v>33</v>
      </c>
      <c r="F66" s="18">
        <v>26202</v>
      </c>
      <c r="G66" s="17">
        <v>0.31041666666666667</v>
      </c>
      <c r="H66" s="18" t="s">
        <v>7</v>
      </c>
      <c r="I66" s="13"/>
      <c r="J66" s="20"/>
      <c r="K66" s="20"/>
      <c r="L66" s="83" t="s">
        <v>21</v>
      </c>
    </row>
    <row r="67" spans="1:12" x14ac:dyDescent="0.25">
      <c r="A67" s="78"/>
      <c r="B67" s="13"/>
      <c r="C67" s="13"/>
      <c r="D67" s="234" t="s">
        <v>28</v>
      </c>
      <c r="E67" s="235"/>
      <c r="F67" s="235"/>
      <c r="G67" s="235"/>
      <c r="H67" s="236"/>
      <c r="I67" s="13"/>
      <c r="J67" s="20"/>
      <c r="K67" s="20"/>
      <c r="L67" s="83" t="s">
        <v>21</v>
      </c>
    </row>
    <row r="68" spans="1:12" x14ac:dyDescent="0.25">
      <c r="A68" s="78"/>
      <c r="B68" s="13"/>
      <c r="C68" s="13"/>
      <c r="D68" s="17">
        <v>0.33263888888888887</v>
      </c>
      <c r="E68" s="18" t="s">
        <v>7</v>
      </c>
      <c r="F68" s="18">
        <v>1145</v>
      </c>
      <c r="G68" s="17">
        <v>0.44166666666666665</v>
      </c>
      <c r="H68" s="18" t="s">
        <v>32</v>
      </c>
      <c r="I68" s="13"/>
      <c r="J68" s="20"/>
      <c r="K68" s="20"/>
      <c r="L68" s="83" t="s">
        <v>21</v>
      </c>
    </row>
    <row r="69" spans="1:12" x14ac:dyDescent="0.25">
      <c r="A69" s="78"/>
      <c r="B69" s="13"/>
      <c r="C69" s="13"/>
      <c r="D69" s="17">
        <v>0.4513888888888889</v>
      </c>
      <c r="E69" s="18" t="s">
        <v>32</v>
      </c>
      <c r="F69" s="45" t="s">
        <v>76</v>
      </c>
      <c r="G69" s="17">
        <v>0.47222222222222227</v>
      </c>
      <c r="H69" s="18" t="s">
        <v>77</v>
      </c>
      <c r="I69" s="13"/>
      <c r="J69" s="20"/>
      <c r="K69" s="20"/>
      <c r="L69" s="83" t="s">
        <v>21</v>
      </c>
    </row>
    <row r="70" spans="1:12" x14ac:dyDescent="0.25">
      <c r="A70" s="78"/>
      <c r="B70" s="13"/>
      <c r="C70" s="13"/>
      <c r="D70" s="234" t="s">
        <v>78</v>
      </c>
      <c r="E70" s="235"/>
      <c r="F70" s="235"/>
      <c r="G70" s="235"/>
      <c r="H70" s="236"/>
      <c r="I70" s="13"/>
      <c r="J70" s="20"/>
      <c r="K70" s="20"/>
      <c r="L70" s="83" t="s">
        <v>21</v>
      </c>
    </row>
    <row r="71" spans="1:12" x14ac:dyDescent="0.25">
      <c r="A71" s="78"/>
      <c r="B71" s="13"/>
      <c r="C71" s="13"/>
      <c r="D71" s="17">
        <v>0.52777777777777779</v>
      </c>
      <c r="E71" s="18" t="s">
        <v>77</v>
      </c>
      <c r="F71" s="45" t="s">
        <v>79</v>
      </c>
      <c r="G71" s="17">
        <v>0.54861111111111105</v>
      </c>
      <c r="H71" s="18" t="s">
        <v>32</v>
      </c>
      <c r="I71" s="13"/>
      <c r="J71" s="20"/>
      <c r="K71" s="20"/>
      <c r="L71" s="83" t="s">
        <v>21</v>
      </c>
    </row>
    <row r="72" spans="1:12" ht="15.75" thickBot="1" x14ac:dyDescent="0.3">
      <c r="A72" s="84"/>
      <c r="B72" s="24"/>
      <c r="C72" s="24"/>
      <c r="D72" s="239" t="s">
        <v>28</v>
      </c>
      <c r="E72" s="240"/>
      <c r="F72" s="240"/>
      <c r="G72" s="240"/>
      <c r="H72" s="241"/>
      <c r="I72" s="23">
        <v>0.5625</v>
      </c>
      <c r="J72" s="27">
        <v>8.5</v>
      </c>
      <c r="K72" s="27">
        <f>J72/7</f>
        <v>1.2142857142857142</v>
      </c>
      <c r="L72" s="35" t="s">
        <v>21</v>
      </c>
    </row>
    <row r="73" spans="1:12" ht="15.75" thickTop="1" x14ac:dyDescent="0.25">
      <c r="A73" s="13" t="s">
        <v>63</v>
      </c>
      <c r="B73" s="12">
        <v>0.71875</v>
      </c>
      <c r="C73" s="13" t="s">
        <v>32</v>
      </c>
      <c r="D73" s="17">
        <v>0.72222222222222221</v>
      </c>
      <c r="E73" s="18" t="s">
        <v>32</v>
      </c>
      <c r="F73" s="45" t="s">
        <v>68</v>
      </c>
      <c r="G73" s="17">
        <v>0.77222222222222225</v>
      </c>
      <c r="H73" s="18" t="s">
        <v>69</v>
      </c>
      <c r="I73" s="13"/>
      <c r="J73" s="20"/>
      <c r="K73" s="20"/>
      <c r="L73" s="111" t="s">
        <v>23</v>
      </c>
    </row>
    <row r="74" spans="1:12" x14ac:dyDescent="0.25">
      <c r="A74" s="13"/>
      <c r="B74" s="12"/>
      <c r="C74" s="13"/>
      <c r="D74" s="234" t="s">
        <v>71</v>
      </c>
      <c r="E74" s="235"/>
      <c r="F74" s="235"/>
      <c r="G74" s="235"/>
      <c r="H74" s="236"/>
      <c r="I74" s="13"/>
      <c r="J74" s="20"/>
      <c r="K74" s="20"/>
      <c r="L74" s="83" t="s">
        <v>23</v>
      </c>
    </row>
    <row r="75" spans="1:12" x14ac:dyDescent="0.25">
      <c r="A75" s="13"/>
      <c r="B75" s="13"/>
      <c r="C75" s="13"/>
      <c r="D75" s="17">
        <v>0.80763888888888891</v>
      </c>
      <c r="E75" s="18" t="s">
        <v>69</v>
      </c>
      <c r="F75" s="45" t="s">
        <v>70</v>
      </c>
      <c r="G75" s="17">
        <v>0.86041666666666661</v>
      </c>
      <c r="H75" s="18" t="s">
        <v>32</v>
      </c>
      <c r="I75" s="13"/>
      <c r="J75" s="20"/>
      <c r="K75" s="20"/>
      <c r="L75" s="83" t="s">
        <v>23</v>
      </c>
    </row>
    <row r="76" spans="1:12" x14ac:dyDescent="0.25">
      <c r="A76" s="13"/>
      <c r="B76" s="13"/>
      <c r="C76" s="13"/>
      <c r="D76" s="17">
        <v>0.88888888888888884</v>
      </c>
      <c r="E76" s="18" t="s">
        <v>32</v>
      </c>
      <c r="F76" s="18">
        <v>1154</v>
      </c>
      <c r="G76" s="17">
        <v>0.93819444444444444</v>
      </c>
      <c r="H76" s="18" t="s">
        <v>34</v>
      </c>
      <c r="I76" s="13"/>
      <c r="J76" s="20"/>
      <c r="K76" s="20"/>
      <c r="L76" s="83" t="s">
        <v>23</v>
      </c>
    </row>
    <row r="77" spans="1:12" x14ac:dyDescent="0.25">
      <c r="A77" s="13"/>
      <c r="B77" s="13"/>
      <c r="C77" s="13"/>
      <c r="D77" s="234" t="s">
        <v>27</v>
      </c>
      <c r="E77" s="235"/>
      <c r="F77" s="235"/>
      <c r="G77" s="235"/>
      <c r="H77" s="236"/>
      <c r="I77" s="13"/>
      <c r="J77" s="20"/>
      <c r="K77" s="20"/>
      <c r="L77" s="83" t="s">
        <v>23</v>
      </c>
    </row>
    <row r="78" spans="1:12" x14ac:dyDescent="0.25">
      <c r="A78" s="13"/>
      <c r="B78" s="13"/>
      <c r="C78" s="13"/>
      <c r="D78" s="234" t="s">
        <v>73</v>
      </c>
      <c r="E78" s="235"/>
      <c r="F78" s="235"/>
      <c r="G78" s="235"/>
      <c r="H78" s="236"/>
      <c r="I78" s="13"/>
      <c r="J78" s="20"/>
      <c r="K78" s="20"/>
      <c r="L78" s="83" t="s">
        <v>8</v>
      </c>
    </row>
    <row r="79" spans="1:12" x14ac:dyDescent="0.25">
      <c r="A79" s="78"/>
      <c r="B79" s="13"/>
      <c r="C79" s="13"/>
      <c r="D79" s="234" t="s">
        <v>72</v>
      </c>
      <c r="E79" s="235"/>
      <c r="F79" s="235"/>
      <c r="G79" s="235"/>
      <c r="H79" s="236"/>
      <c r="I79" s="13"/>
      <c r="J79" s="20"/>
      <c r="K79" s="20"/>
      <c r="L79" s="83" t="s">
        <v>8</v>
      </c>
    </row>
    <row r="80" spans="1:12" x14ac:dyDescent="0.25">
      <c r="A80" s="78"/>
      <c r="B80" s="13"/>
      <c r="C80" s="13"/>
      <c r="D80" s="39">
        <v>0.22430555555555556</v>
      </c>
      <c r="E80" s="18" t="s">
        <v>69</v>
      </c>
      <c r="F80" s="37">
        <v>1141</v>
      </c>
      <c r="G80" s="38">
        <v>0.27708333333333335</v>
      </c>
      <c r="H80" s="18" t="s">
        <v>32</v>
      </c>
      <c r="I80" s="13"/>
      <c r="J80" s="20"/>
      <c r="K80" s="20"/>
      <c r="L80" s="83" t="s">
        <v>8</v>
      </c>
    </row>
    <row r="81" spans="1:12" x14ac:dyDescent="0.25">
      <c r="A81" s="78"/>
      <c r="B81" s="13"/>
      <c r="C81" s="13"/>
      <c r="D81" s="234" t="s">
        <v>35</v>
      </c>
      <c r="E81" s="235"/>
      <c r="F81" s="235"/>
      <c r="G81" s="235"/>
      <c r="H81" s="236"/>
      <c r="I81" s="13"/>
      <c r="J81" s="20"/>
      <c r="K81" s="20"/>
      <c r="L81" s="83" t="s">
        <v>8</v>
      </c>
    </row>
    <row r="82" spans="1:12" x14ac:dyDescent="0.25">
      <c r="A82" s="78"/>
      <c r="B82" s="13"/>
      <c r="C82" s="13"/>
      <c r="D82" s="17">
        <v>0.28472222222222221</v>
      </c>
      <c r="E82" s="18" t="s">
        <v>32</v>
      </c>
      <c r="F82" s="45" t="s">
        <v>36</v>
      </c>
      <c r="G82" s="17">
        <v>0.30555555555555552</v>
      </c>
      <c r="H82" s="18" t="s">
        <v>37</v>
      </c>
      <c r="I82" s="13"/>
      <c r="J82" s="20"/>
      <c r="K82" s="20"/>
      <c r="L82" s="83" t="s">
        <v>8</v>
      </c>
    </row>
    <row r="83" spans="1:12" ht="15.75" thickBot="1" x14ac:dyDescent="0.3">
      <c r="A83" s="84"/>
      <c r="B83" s="24"/>
      <c r="C83" s="24"/>
      <c r="D83" s="239" t="s">
        <v>40</v>
      </c>
      <c r="E83" s="240"/>
      <c r="F83" s="240"/>
      <c r="G83" s="240"/>
      <c r="H83" s="241"/>
      <c r="I83" s="23">
        <v>0.34375</v>
      </c>
      <c r="J83" s="27">
        <v>11</v>
      </c>
      <c r="K83" s="27">
        <f>J83*4/7</f>
        <v>6.2857142857142856</v>
      </c>
      <c r="L83" s="35" t="s">
        <v>8</v>
      </c>
    </row>
    <row r="84" spans="1:12" ht="15.75" thickTop="1" x14ac:dyDescent="0.25">
      <c r="A84" s="13" t="s">
        <v>43</v>
      </c>
      <c r="B84" s="12">
        <v>0.86458333333333337</v>
      </c>
      <c r="C84" s="13" t="s">
        <v>32</v>
      </c>
      <c r="D84" s="17">
        <v>0.88888888888888884</v>
      </c>
      <c r="E84" s="18" t="s">
        <v>32</v>
      </c>
      <c r="F84" s="18">
        <v>1154</v>
      </c>
      <c r="G84" s="17">
        <v>0.93819444444444444</v>
      </c>
      <c r="H84" s="18" t="s">
        <v>34</v>
      </c>
      <c r="I84" s="12"/>
      <c r="J84" s="20"/>
      <c r="K84" s="20"/>
      <c r="L84" s="22" t="s">
        <v>26</v>
      </c>
    </row>
    <row r="85" spans="1:12" x14ac:dyDescent="0.25">
      <c r="A85" s="78"/>
      <c r="B85" s="13"/>
      <c r="C85" s="13"/>
      <c r="D85" s="234" t="s">
        <v>27</v>
      </c>
      <c r="E85" s="235"/>
      <c r="F85" s="235"/>
      <c r="G85" s="235"/>
      <c r="H85" s="236"/>
      <c r="I85" s="12"/>
      <c r="J85" s="20"/>
      <c r="K85" s="20"/>
      <c r="L85" s="16" t="s">
        <v>26</v>
      </c>
    </row>
    <row r="86" spans="1:12" x14ac:dyDescent="0.25">
      <c r="A86" s="78"/>
      <c r="B86" s="13"/>
      <c r="C86" s="13"/>
      <c r="D86" s="234" t="s">
        <v>154</v>
      </c>
      <c r="E86" s="235"/>
      <c r="F86" s="235"/>
      <c r="G86" s="235"/>
      <c r="H86" s="236"/>
      <c r="I86" s="12"/>
      <c r="J86" s="20"/>
      <c r="K86" s="20"/>
      <c r="L86" s="16" t="s">
        <v>101</v>
      </c>
    </row>
    <row r="87" spans="1:12" x14ac:dyDescent="0.25">
      <c r="A87" s="78"/>
      <c r="B87" s="13"/>
      <c r="C87" s="13"/>
      <c r="D87" s="234" t="s">
        <v>41</v>
      </c>
      <c r="E87" s="235"/>
      <c r="F87" s="235"/>
      <c r="G87" s="235"/>
      <c r="H87" s="236"/>
      <c r="I87" s="12"/>
      <c r="J87" s="20"/>
      <c r="K87" s="20"/>
      <c r="L87" s="16" t="s">
        <v>9</v>
      </c>
    </row>
    <row r="88" spans="1:12" x14ac:dyDescent="0.25">
      <c r="A88" s="78"/>
      <c r="B88" s="13"/>
      <c r="C88" s="13"/>
      <c r="D88" s="39">
        <v>0.22430555555555556</v>
      </c>
      <c r="E88" s="18" t="s">
        <v>34</v>
      </c>
      <c r="F88" s="37">
        <v>1141</v>
      </c>
      <c r="G88" s="38">
        <v>0.27708333333333335</v>
      </c>
      <c r="H88" s="18" t="s">
        <v>32</v>
      </c>
      <c r="I88" s="12"/>
      <c r="J88" s="20"/>
      <c r="K88" s="20"/>
      <c r="L88" s="16" t="s">
        <v>9</v>
      </c>
    </row>
    <row r="89" spans="1:12" ht="15.75" thickBot="1" x14ac:dyDescent="0.3">
      <c r="A89" s="84"/>
      <c r="B89" s="24"/>
      <c r="C89" s="24"/>
      <c r="D89" s="239" t="s">
        <v>28</v>
      </c>
      <c r="E89" s="240"/>
      <c r="F89" s="240"/>
      <c r="G89" s="240"/>
      <c r="H89" s="241"/>
      <c r="I89" s="23">
        <v>0.29166666666666669</v>
      </c>
      <c r="J89" s="27">
        <v>6</v>
      </c>
      <c r="K89" s="27">
        <f>J89/7</f>
        <v>0.8571428571428571</v>
      </c>
      <c r="L89" s="35" t="s">
        <v>9</v>
      </c>
    </row>
    <row r="90" spans="1:12" ht="15.75" thickTop="1" x14ac:dyDescent="0.25">
      <c r="A90" s="13" t="s">
        <v>108</v>
      </c>
      <c r="B90" s="12">
        <v>0.86458333333333337</v>
      </c>
      <c r="C90" s="13" t="s">
        <v>32</v>
      </c>
      <c r="D90" s="17">
        <v>0.88888888888888884</v>
      </c>
      <c r="E90" s="18" t="s">
        <v>32</v>
      </c>
      <c r="F90" s="18">
        <v>1154</v>
      </c>
      <c r="G90" s="17">
        <v>0.93819444444444444</v>
      </c>
      <c r="H90" s="18" t="s">
        <v>34</v>
      </c>
      <c r="I90" s="12"/>
      <c r="J90" s="20"/>
      <c r="K90" s="20"/>
      <c r="L90" s="16" t="s">
        <v>25</v>
      </c>
    </row>
    <row r="91" spans="1:12" x14ac:dyDescent="0.25">
      <c r="A91" s="78"/>
      <c r="B91" s="13"/>
      <c r="C91" s="13"/>
      <c r="D91" s="234" t="s">
        <v>109</v>
      </c>
      <c r="E91" s="235"/>
      <c r="F91" s="235"/>
      <c r="G91" s="235"/>
      <c r="H91" s="236"/>
      <c r="I91" s="12"/>
      <c r="J91" s="20"/>
      <c r="K91" s="20"/>
      <c r="L91" s="16" t="s">
        <v>25</v>
      </c>
    </row>
    <row r="92" spans="1:12" x14ac:dyDescent="0.25">
      <c r="A92" s="78"/>
      <c r="B92" s="13"/>
      <c r="C92" s="13"/>
      <c r="D92" s="234" t="s">
        <v>110</v>
      </c>
      <c r="E92" s="235"/>
      <c r="F92" s="235"/>
      <c r="G92" s="235"/>
      <c r="H92" s="236"/>
      <c r="I92" s="12"/>
      <c r="J92" s="20"/>
      <c r="K92" s="20"/>
      <c r="L92" s="16" t="s">
        <v>111</v>
      </c>
    </row>
    <row r="93" spans="1:12" x14ac:dyDescent="0.25">
      <c r="A93" s="78"/>
      <c r="B93" s="13"/>
      <c r="C93" s="13"/>
      <c r="D93" s="234" t="s">
        <v>72</v>
      </c>
      <c r="E93" s="235"/>
      <c r="F93" s="235"/>
      <c r="G93" s="235"/>
      <c r="H93" s="236"/>
      <c r="I93" s="12"/>
      <c r="J93" s="20"/>
      <c r="K93" s="20"/>
      <c r="L93" s="16" t="s">
        <v>21</v>
      </c>
    </row>
    <row r="94" spans="1:12" x14ac:dyDescent="0.25">
      <c r="A94" s="78"/>
      <c r="B94" s="13"/>
      <c r="C94" s="13"/>
      <c r="D94" s="39">
        <v>0.22430555555555556</v>
      </c>
      <c r="E94" s="18" t="s">
        <v>34</v>
      </c>
      <c r="F94" s="37">
        <v>1141</v>
      </c>
      <c r="G94" s="38">
        <v>0.27708333333333335</v>
      </c>
      <c r="H94" s="18" t="s">
        <v>32</v>
      </c>
      <c r="I94" s="12"/>
      <c r="J94" s="20"/>
      <c r="K94" s="20"/>
      <c r="L94" s="16" t="s">
        <v>21</v>
      </c>
    </row>
    <row r="95" spans="1:12" x14ac:dyDescent="0.25">
      <c r="A95" s="78"/>
      <c r="B95" s="13"/>
      <c r="C95" s="13"/>
      <c r="D95" s="234" t="s">
        <v>35</v>
      </c>
      <c r="E95" s="235"/>
      <c r="F95" s="235"/>
      <c r="G95" s="235"/>
      <c r="H95" s="236"/>
      <c r="I95" s="13"/>
      <c r="J95" s="20"/>
      <c r="K95" s="20"/>
      <c r="L95" s="58">
        <v>1</v>
      </c>
    </row>
    <row r="96" spans="1:12" x14ac:dyDescent="0.25">
      <c r="A96" s="78"/>
      <c r="B96" s="13"/>
      <c r="C96" s="13"/>
      <c r="D96" s="17">
        <v>0.28472222222222221</v>
      </c>
      <c r="E96" s="18" t="s">
        <v>32</v>
      </c>
      <c r="F96" s="45" t="s">
        <v>36</v>
      </c>
      <c r="G96" s="17">
        <v>0.30555555555555552</v>
      </c>
      <c r="H96" s="18" t="s">
        <v>37</v>
      </c>
      <c r="I96" s="13"/>
      <c r="J96" s="20"/>
      <c r="K96" s="20"/>
      <c r="L96" s="58">
        <v>1</v>
      </c>
    </row>
    <row r="97" spans="1:12" ht="15.75" thickBot="1" x14ac:dyDescent="0.3">
      <c r="A97" s="84"/>
      <c r="B97" s="24"/>
      <c r="C97" s="24"/>
      <c r="D97" s="239" t="s">
        <v>40</v>
      </c>
      <c r="E97" s="240"/>
      <c r="F97" s="240"/>
      <c r="G97" s="240"/>
      <c r="H97" s="241"/>
      <c r="I97" s="23">
        <v>0.36458333333333331</v>
      </c>
      <c r="J97" s="27">
        <v>8.5</v>
      </c>
      <c r="K97" s="27">
        <f>J97/7</f>
        <v>1.2142857142857142</v>
      </c>
      <c r="L97" s="35" t="s">
        <v>21</v>
      </c>
    </row>
    <row r="98" spans="1:12" ht="15.75" thickTop="1" x14ac:dyDescent="0.25">
      <c r="A98" s="13" t="s">
        <v>64</v>
      </c>
      <c r="B98" s="12">
        <v>0.35416666666666669</v>
      </c>
      <c r="C98" s="13" t="s">
        <v>32</v>
      </c>
      <c r="D98" s="253" t="s">
        <v>28</v>
      </c>
      <c r="E98" s="254"/>
      <c r="F98" s="254"/>
      <c r="G98" s="254"/>
      <c r="H98" s="255"/>
      <c r="I98" s="13"/>
      <c r="J98" s="20"/>
      <c r="K98" s="20"/>
      <c r="L98" s="111" t="s">
        <v>23</v>
      </c>
    </row>
    <row r="99" spans="1:12" x14ac:dyDescent="0.25">
      <c r="A99" s="13"/>
      <c r="B99" s="12"/>
      <c r="C99" s="13"/>
      <c r="D99" s="17">
        <v>0.36805555555555558</v>
      </c>
      <c r="E99" s="18" t="s">
        <v>32</v>
      </c>
      <c r="F99" s="45" t="s">
        <v>82</v>
      </c>
      <c r="G99" s="17">
        <v>0.3888888888888889</v>
      </c>
      <c r="H99" s="18" t="s">
        <v>37</v>
      </c>
      <c r="I99" s="13"/>
      <c r="J99" s="20"/>
      <c r="K99" s="20"/>
      <c r="L99" s="83" t="s">
        <v>23</v>
      </c>
    </row>
    <row r="100" spans="1:12" x14ac:dyDescent="0.25">
      <c r="A100" s="13"/>
      <c r="B100" s="12"/>
      <c r="C100" s="13"/>
      <c r="D100" s="234" t="s">
        <v>78</v>
      </c>
      <c r="E100" s="235"/>
      <c r="F100" s="235"/>
      <c r="G100" s="235"/>
      <c r="H100" s="236"/>
      <c r="I100" s="13"/>
      <c r="J100" s="20"/>
      <c r="K100" s="20"/>
      <c r="L100" s="83" t="s">
        <v>23</v>
      </c>
    </row>
    <row r="101" spans="1:12" x14ac:dyDescent="0.25">
      <c r="A101" s="13"/>
      <c r="B101" s="12"/>
      <c r="C101" s="13"/>
      <c r="D101" s="17">
        <v>0.44444444444444442</v>
      </c>
      <c r="E101" s="18" t="s">
        <v>77</v>
      </c>
      <c r="F101" s="45" t="s">
        <v>83</v>
      </c>
      <c r="G101" s="17">
        <v>0.46527777777777773</v>
      </c>
      <c r="H101" s="18" t="s">
        <v>32</v>
      </c>
      <c r="I101" s="13"/>
      <c r="J101" s="20"/>
      <c r="K101" s="20"/>
      <c r="L101" s="83" t="s">
        <v>23</v>
      </c>
    </row>
    <row r="102" spans="1:12" x14ac:dyDescent="0.25">
      <c r="A102" s="13"/>
      <c r="B102" s="12"/>
      <c r="C102" s="13"/>
      <c r="D102" s="244" t="s">
        <v>28</v>
      </c>
      <c r="E102" s="245"/>
      <c r="F102" s="245"/>
      <c r="G102" s="245"/>
      <c r="H102" s="246"/>
      <c r="I102" s="13"/>
      <c r="J102" s="20"/>
      <c r="K102" s="20"/>
      <c r="L102" s="83" t="s">
        <v>23</v>
      </c>
    </row>
    <row r="103" spans="1:12" x14ac:dyDescent="0.25">
      <c r="A103" s="13"/>
      <c r="B103" s="13"/>
      <c r="C103" s="13"/>
      <c r="D103" s="17">
        <v>0.55555555555555558</v>
      </c>
      <c r="E103" s="18" t="s">
        <v>32</v>
      </c>
      <c r="F103" s="18">
        <v>1146</v>
      </c>
      <c r="G103" s="17">
        <v>0.66527777777777775</v>
      </c>
      <c r="H103" s="18" t="s">
        <v>7</v>
      </c>
      <c r="I103" s="13"/>
      <c r="J103" s="20"/>
      <c r="K103" s="20"/>
      <c r="L103" s="83" t="s">
        <v>23</v>
      </c>
    </row>
    <row r="104" spans="1:12" x14ac:dyDescent="0.25">
      <c r="A104" s="13"/>
      <c r="B104" s="13"/>
      <c r="C104" s="13"/>
      <c r="D104" s="17">
        <v>0.74930555555555556</v>
      </c>
      <c r="E104" s="18" t="s">
        <v>7</v>
      </c>
      <c r="F104" s="18">
        <v>1155</v>
      </c>
      <c r="G104" s="17">
        <v>0.85833333333333339</v>
      </c>
      <c r="H104" s="18" t="s">
        <v>32</v>
      </c>
      <c r="I104" s="13"/>
      <c r="J104" s="20"/>
      <c r="K104" s="20"/>
      <c r="L104" s="83" t="s">
        <v>23</v>
      </c>
    </row>
    <row r="105" spans="1:12" x14ac:dyDescent="0.25">
      <c r="A105" s="13"/>
      <c r="B105" s="13"/>
      <c r="C105" s="13"/>
      <c r="D105" s="244" t="s">
        <v>28</v>
      </c>
      <c r="E105" s="245"/>
      <c r="F105" s="245"/>
      <c r="G105" s="245"/>
      <c r="H105" s="246"/>
      <c r="I105" s="12">
        <v>0.875</v>
      </c>
      <c r="J105" s="20">
        <v>12.5</v>
      </c>
      <c r="K105" s="20">
        <f>J105*4/7</f>
        <v>7.1428571428571432</v>
      </c>
      <c r="L105" s="83" t="s">
        <v>23</v>
      </c>
    </row>
    <row r="106" spans="1:12" x14ac:dyDescent="0.25">
      <c r="A106" s="42" t="s">
        <v>65</v>
      </c>
      <c r="B106" s="41">
        <v>0.35416666666666669</v>
      </c>
      <c r="C106" s="42" t="s">
        <v>32</v>
      </c>
      <c r="D106" s="234" t="s">
        <v>28</v>
      </c>
      <c r="E106" s="235"/>
      <c r="F106" s="235"/>
      <c r="G106" s="235"/>
      <c r="H106" s="236"/>
      <c r="I106" s="42"/>
      <c r="J106" s="47"/>
      <c r="K106" s="47"/>
      <c r="L106" s="83" t="s">
        <v>26</v>
      </c>
    </row>
    <row r="107" spans="1:12" x14ac:dyDescent="0.25">
      <c r="A107" s="13"/>
      <c r="B107" s="12"/>
      <c r="C107" s="13"/>
      <c r="D107" s="17">
        <v>0.36805555555555558</v>
      </c>
      <c r="E107" s="18" t="s">
        <v>32</v>
      </c>
      <c r="F107" s="45" t="s">
        <v>82</v>
      </c>
      <c r="G107" s="17">
        <v>0.3888888888888889</v>
      </c>
      <c r="H107" s="18" t="s">
        <v>37</v>
      </c>
      <c r="I107" s="13"/>
      <c r="J107" s="20"/>
      <c r="K107" s="20"/>
      <c r="L107" s="83" t="s">
        <v>26</v>
      </c>
    </row>
    <row r="108" spans="1:12" x14ac:dyDescent="0.25">
      <c r="A108" s="13"/>
      <c r="B108" s="12"/>
      <c r="C108" s="13"/>
      <c r="D108" s="234" t="s">
        <v>78</v>
      </c>
      <c r="E108" s="235"/>
      <c r="F108" s="235"/>
      <c r="G108" s="235"/>
      <c r="H108" s="236"/>
      <c r="I108" s="13"/>
      <c r="J108" s="20"/>
      <c r="K108" s="20"/>
      <c r="L108" s="83" t="s">
        <v>26</v>
      </c>
    </row>
    <row r="109" spans="1:12" x14ac:dyDescent="0.25">
      <c r="A109" s="13"/>
      <c r="B109" s="12"/>
      <c r="C109" s="13"/>
      <c r="D109" s="17">
        <v>0.44444444444444442</v>
      </c>
      <c r="E109" s="18" t="s">
        <v>77</v>
      </c>
      <c r="F109" s="45" t="s">
        <v>83</v>
      </c>
      <c r="G109" s="17">
        <v>0.46527777777777773</v>
      </c>
      <c r="H109" s="18" t="s">
        <v>32</v>
      </c>
      <c r="I109" s="13"/>
      <c r="J109" s="20"/>
      <c r="K109" s="20"/>
      <c r="L109" s="83" t="s">
        <v>26</v>
      </c>
    </row>
    <row r="110" spans="1:12" x14ac:dyDescent="0.25">
      <c r="A110" s="13"/>
      <c r="B110" s="12"/>
      <c r="C110" s="13"/>
      <c r="D110" s="244" t="s">
        <v>28</v>
      </c>
      <c r="E110" s="245"/>
      <c r="F110" s="245"/>
      <c r="G110" s="245"/>
      <c r="H110" s="246"/>
      <c r="I110" s="13"/>
      <c r="J110" s="20"/>
      <c r="K110" s="20"/>
      <c r="L110" s="83" t="s">
        <v>26</v>
      </c>
    </row>
    <row r="111" spans="1:12" x14ac:dyDescent="0.25">
      <c r="A111" s="13"/>
      <c r="B111" s="13"/>
      <c r="C111" s="13"/>
      <c r="D111" s="17">
        <v>0.55555555555555558</v>
      </c>
      <c r="E111" s="18" t="s">
        <v>32</v>
      </c>
      <c r="F111" s="18">
        <v>1146</v>
      </c>
      <c r="G111" s="17">
        <v>0.66527777777777775</v>
      </c>
      <c r="H111" s="18" t="s">
        <v>7</v>
      </c>
      <c r="I111" s="13"/>
      <c r="J111" s="20"/>
      <c r="K111" s="20"/>
      <c r="L111" s="83" t="s">
        <v>26</v>
      </c>
    </row>
    <row r="112" spans="1:12" x14ac:dyDescent="0.25">
      <c r="A112" s="13"/>
      <c r="B112" s="13"/>
      <c r="C112" s="13"/>
      <c r="D112" s="17">
        <v>0.74930555555555556</v>
      </c>
      <c r="E112" s="18" t="s">
        <v>7</v>
      </c>
      <c r="F112" s="18">
        <v>1155</v>
      </c>
      <c r="G112" s="17">
        <v>0.85833333333333339</v>
      </c>
      <c r="H112" s="18" t="s">
        <v>32</v>
      </c>
      <c r="I112" s="13"/>
      <c r="J112" s="20"/>
      <c r="K112" s="20"/>
      <c r="L112" s="83" t="s">
        <v>26</v>
      </c>
    </row>
    <row r="113" spans="1:12" x14ac:dyDescent="0.25">
      <c r="A113" s="13"/>
      <c r="B113" s="13"/>
      <c r="C113" s="13"/>
      <c r="D113" s="17">
        <v>0.86805555555555547</v>
      </c>
      <c r="E113" s="18" t="s">
        <v>32</v>
      </c>
      <c r="F113" s="45" t="s">
        <v>39</v>
      </c>
      <c r="G113" s="17">
        <v>0.88888888888888884</v>
      </c>
      <c r="H113" s="18" t="s">
        <v>37</v>
      </c>
      <c r="I113" s="13"/>
      <c r="J113" s="20"/>
      <c r="K113" s="20"/>
      <c r="L113" s="83" t="s">
        <v>26</v>
      </c>
    </row>
    <row r="114" spans="1:12" x14ac:dyDescent="0.25">
      <c r="A114" s="81"/>
      <c r="B114" s="81"/>
      <c r="C114" s="81"/>
      <c r="D114" s="234" t="s">
        <v>28</v>
      </c>
      <c r="E114" s="235"/>
      <c r="F114" s="235"/>
      <c r="G114" s="235"/>
      <c r="H114" s="236"/>
      <c r="I114" s="80">
        <v>0.89583333333333337</v>
      </c>
      <c r="J114" s="21">
        <v>12.5</v>
      </c>
      <c r="K114" s="21">
        <f>J114*4/7</f>
        <v>7.1428571428571432</v>
      </c>
      <c r="L114" s="83" t="s">
        <v>26</v>
      </c>
    </row>
    <row r="115" spans="1:12" x14ac:dyDescent="0.25">
      <c r="A115" s="90" t="s">
        <v>86</v>
      </c>
      <c r="B115" s="91">
        <v>0.22916666666666666</v>
      </c>
      <c r="C115" s="92" t="s">
        <v>19</v>
      </c>
      <c r="D115" s="261" t="s">
        <v>41</v>
      </c>
      <c r="E115" s="262"/>
      <c r="F115" s="262"/>
      <c r="G115" s="262"/>
      <c r="H115" s="263"/>
      <c r="I115" s="103"/>
      <c r="J115" s="94"/>
      <c r="K115" s="104"/>
      <c r="L115" s="95" t="s">
        <v>9</v>
      </c>
    </row>
    <row r="116" spans="1:12" x14ac:dyDescent="0.25">
      <c r="A116" s="96"/>
      <c r="B116" s="72"/>
      <c r="C116" s="73"/>
      <c r="D116" s="97">
        <v>0.27777777777777779</v>
      </c>
      <c r="E116" s="98" t="s">
        <v>77</v>
      </c>
      <c r="F116" s="105" t="s">
        <v>38</v>
      </c>
      <c r="G116" s="97">
        <v>0.2986111111111111</v>
      </c>
      <c r="H116" s="98" t="s">
        <v>32</v>
      </c>
      <c r="I116" s="102"/>
      <c r="J116" s="100"/>
      <c r="K116" s="101"/>
      <c r="L116" s="95" t="s">
        <v>9</v>
      </c>
    </row>
    <row r="117" spans="1:12" x14ac:dyDescent="0.25">
      <c r="A117" s="96"/>
      <c r="B117" s="72"/>
      <c r="C117" s="73"/>
      <c r="D117" s="97">
        <v>0.30555555555555552</v>
      </c>
      <c r="E117" s="98" t="s">
        <v>32</v>
      </c>
      <c r="F117" s="98">
        <v>1140</v>
      </c>
      <c r="G117" s="97">
        <v>0.4152777777777778</v>
      </c>
      <c r="H117" s="98" t="s">
        <v>7</v>
      </c>
      <c r="I117" s="99"/>
      <c r="J117" s="100"/>
      <c r="K117" s="100"/>
      <c r="L117" s="95" t="s">
        <v>9</v>
      </c>
    </row>
    <row r="118" spans="1:12" x14ac:dyDescent="0.25">
      <c r="A118" s="96"/>
      <c r="B118" s="72"/>
      <c r="C118" s="73"/>
      <c r="D118" s="97">
        <v>0.4993055555555555</v>
      </c>
      <c r="E118" s="98" t="s">
        <v>7</v>
      </c>
      <c r="F118" s="98">
        <v>1149</v>
      </c>
      <c r="G118" s="97">
        <v>0.60833333333333328</v>
      </c>
      <c r="H118" s="98" t="s">
        <v>32</v>
      </c>
      <c r="I118" s="99"/>
      <c r="J118" s="100"/>
      <c r="K118" s="100"/>
      <c r="L118" s="95" t="s">
        <v>9</v>
      </c>
    </row>
    <row r="119" spans="1:12" x14ac:dyDescent="0.25">
      <c r="A119" s="73"/>
      <c r="B119" s="73"/>
      <c r="C119" s="73"/>
      <c r="D119" s="97">
        <v>0.63888888888888895</v>
      </c>
      <c r="E119" s="98" t="s">
        <v>32</v>
      </c>
      <c r="F119" s="105">
        <v>1148</v>
      </c>
      <c r="G119" s="97">
        <v>0.71527777777777779</v>
      </c>
      <c r="H119" s="98" t="s">
        <v>6</v>
      </c>
      <c r="I119" s="87"/>
      <c r="J119" s="101"/>
      <c r="K119" s="101"/>
      <c r="L119" s="95" t="s">
        <v>9</v>
      </c>
    </row>
    <row r="120" spans="1:12" x14ac:dyDescent="0.25">
      <c r="A120" s="112"/>
      <c r="B120" s="113"/>
      <c r="C120" s="114"/>
      <c r="D120" s="261" t="s">
        <v>40</v>
      </c>
      <c r="E120" s="262"/>
      <c r="F120" s="262"/>
      <c r="G120" s="262"/>
      <c r="H120" s="263"/>
      <c r="I120" s="115">
        <v>0.76041666666666663</v>
      </c>
      <c r="J120" s="116">
        <v>12.75</v>
      </c>
      <c r="K120" s="116">
        <f>J120/7</f>
        <v>1.8214285714285714</v>
      </c>
      <c r="L120" s="117" t="s">
        <v>9</v>
      </c>
    </row>
    <row r="121" spans="1:12" x14ac:dyDescent="0.25">
      <c r="A121" s="40" t="s">
        <v>87</v>
      </c>
      <c r="B121" s="46">
        <v>0.23958333333333334</v>
      </c>
      <c r="C121" s="76" t="s">
        <v>6</v>
      </c>
      <c r="D121" s="234" t="s">
        <v>41</v>
      </c>
      <c r="E121" s="235"/>
      <c r="F121" s="235"/>
      <c r="G121" s="235"/>
      <c r="H121" s="236"/>
      <c r="I121" s="110"/>
      <c r="J121" s="47"/>
      <c r="K121" s="47"/>
      <c r="L121" s="83" t="s">
        <v>25</v>
      </c>
    </row>
    <row r="122" spans="1:12" x14ac:dyDescent="0.25">
      <c r="A122" s="11"/>
      <c r="B122" s="12"/>
      <c r="C122" s="13"/>
      <c r="D122" s="17">
        <v>0.28055555555555556</v>
      </c>
      <c r="E122" s="18" t="s">
        <v>6</v>
      </c>
      <c r="F122" s="18">
        <v>1143</v>
      </c>
      <c r="G122" s="17">
        <v>0.35833333333333334</v>
      </c>
      <c r="H122" s="18" t="s">
        <v>32</v>
      </c>
      <c r="I122" s="109"/>
      <c r="J122" s="20"/>
      <c r="K122" s="20"/>
      <c r="L122" s="83" t="s">
        <v>25</v>
      </c>
    </row>
    <row r="123" spans="1:12" x14ac:dyDescent="0.25">
      <c r="A123" s="11"/>
      <c r="B123" s="13"/>
      <c r="C123" s="13"/>
      <c r="D123" s="17">
        <v>0.3888888888888889</v>
      </c>
      <c r="E123" s="18" t="s">
        <v>32</v>
      </c>
      <c r="F123" s="18">
        <v>1142</v>
      </c>
      <c r="G123" s="17">
        <v>0.49861111111111112</v>
      </c>
      <c r="H123" s="18" t="s">
        <v>7</v>
      </c>
      <c r="I123" s="109"/>
      <c r="J123" s="20"/>
      <c r="K123" s="20"/>
      <c r="L123" s="83" t="s">
        <v>25</v>
      </c>
    </row>
    <row r="124" spans="1:12" x14ac:dyDescent="0.25">
      <c r="A124" s="11"/>
      <c r="B124" s="12"/>
      <c r="C124" s="13"/>
      <c r="D124" s="17">
        <v>0.58263888888888882</v>
      </c>
      <c r="E124" s="18" t="s">
        <v>7</v>
      </c>
      <c r="F124" s="45">
        <v>1151</v>
      </c>
      <c r="G124" s="17">
        <v>0.69166666666666676</v>
      </c>
      <c r="H124" s="18" t="s">
        <v>32</v>
      </c>
      <c r="I124" s="109"/>
      <c r="J124" s="20"/>
      <c r="K124" s="20"/>
      <c r="L124" s="83" t="s">
        <v>25</v>
      </c>
    </row>
    <row r="125" spans="1:12" ht="15.75" thickBot="1" x14ac:dyDescent="0.3">
      <c r="A125" s="31"/>
      <c r="B125" s="23"/>
      <c r="C125" s="24"/>
      <c r="D125" s="239" t="s">
        <v>28</v>
      </c>
      <c r="E125" s="240"/>
      <c r="F125" s="240"/>
      <c r="G125" s="240"/>
      <c r="H125" s="241"/>
      <c r="I125" s="25">
        <v>0.70833333333333337</v>
      </c>
      <c r="J125" s="27">
        <v>11.25</v>
      </c>
      <c r="K125" s="27">
        <f>J125/7</f>
        <v>1.6071428571428572</v>
      </c>
      <c r="L125" s="83" t="s">
        <v>25</v>
      </c>
    </row>
    <row r="126" spans="1:12" ht="15.75" thickTop="1" x14ac:dyDescent="0.25">
      <c r="A126" s="42" t="s">
        <v>91</v>
      </c>
      <c r="B126" s="41">
        <v>0.45833333333333331</v>
      </c>
      <c r="C126" s="42" t="s">
        <v>32</v>
      </c>
      <c r="D126" s="234" t="s">
        <v>28</v>
      </c>
      <c r="E126" s="235"/>
      <c r="F126" s="235"/>
      <c r="G126" s="235"/>
      <c r="H126" s="236"/>
      <c r="I126" s="42"/>
      <c r="J126" s="47"/>
      <c r="K126" s="47"/>
      <c r="L126" s="83" t="s">
        <v>23</v>
      </c>
    </row>
    <row r="127" spans="1:12" x14ac:dyDescent="0.25">
      <c r="A127" s="13"/>
      <c r="B127" s="13"/>
      <c r="C127" s="13"/>
      <c r="D127" s="17">
        <v>0.47222222222222227</v>
      </c>
      <c r="E127" s="18" t="s">
        <v>32</v>
      </c>
      <c r="F127" s="18">
        <v>1144</v>
      </c>
      <c r="G127" s="17">
        <v>0.56458333333333333</v>
      </c>
      <c r="H127" s="18" t="s">
        <v>33</v>
      </c>
      <c r="I127" s="13"/>
      <c r="J127" s="20"/>
      <c r="K127" s="20"/>
      <c r="L127" s="83" t="s">
        <v>23</v>
      </c>
    </row>
    <row r="128" spans="1:12" x14ac:dyDescent="0.25">
      <c r="A128" s="13"/>
      <c r="B128" s="13"/>
      <c r="C128" s="13"/>
      <c r="D128" s="17">
        <v>0.59305555555555556</v>
      </c>
      <c r="E128" s="18" t="s">
        <v>56</v>
      </c>
      <c r="F128" s="45">
        <v>26210</v>
      </c>
      <c r="G128" s="17">
        <v>0.6118055555555556</v>
      </c>
      <c r="H128" s="18" t="s">
        <v>7</v>
      </c>
      <c r="I128" s="13"/>
      <c r="J128" s="20"/>
      <c r="K128" s="20"/>
      <c r="L128" s="83" t="s">
        <v>23</v>
      </c>
    </row>
    <row r="129" spans="1:12" x14ac:dyDescent="0.25">
      <c r="A129" s="13"/>
      <c r="B129" s="13"/>
      <c r="C129" s="13"/>
      <c r="D129" s="17">
        <v>0.66597222222222219</v>
      </c>
      <c r="E129" s="18" t="s">
        <v>7</v>
      </c>
      <c r="F129" s="45">
        <v>1153</v>
      </c>
      <c r="G129" s="17">
        <v>0.77500000000000002</v>
      </c>
      <c r="H129" s="18" t="s">
        <v>32</v>
      </c>
      <c r="I129" s="13"/>
      <c r="J129" s="20"/>
      <c r="K129" s="20"/>
      <c r="L129" s="83" t="s">
        <v>23</v>
      </c>
    </row>
    <row r="130" spans="1:12" x14ac:dyDescent="0.25">
      <c r="A130" s="13"/>
      <c r="B130" s="13"/>
      <c r="C130" s="13"/>
      <c r="D130" s="17">
        <v>0.80555555555555547</v>
      </c>
      <c r="E130" s="18" t="s">
        <v>32</v>
      </c>
      <c r="F130" s="18">
        <v>1152</v>
      </c>
      <c r="G130" s="17">
        <v>0.88194444444444453</v>
      </c>
      <c r="H130" s="18" t="s">
        <v>6</v>
      </c>
      <c r="I130" s="13"/>
      <c r="J130" s="20"/>
      <c r="K130" s="20"/>
      <c r="L130" s="83" t="s">
        <v>23</v>
      </c>
    </row>
    <row r="131" spans="1:12" x14ac:dyDescent="0.25">
      <c r="A131" s="13"/>
      <c r="B131" s="13"/>
      <c r="C131" s="13"/>
      <c r="D131" s="244" t="s">
        <v>40</v>
      </c>
      <c r="E131" s="245"/>
      <c r="F131" s="245"/>
      <c r="G131" s="245"/>
      <c r="H131" s="246"/>
      <c r="I131" s="12">
        <v>0.92708333333333337</v>
      </c>
      <c r="J131" s="20">
        <v>12.25</v>
      </c>
      <c r="K131" s="20">
        <f>J131*4/7</f>
        <v>7</v>
      </c>
      <c r="L131" s="16" t="s">
        <v>23</v>
      </c>
    </row>
    <row r="132" spans="1:12" x14ac:dyDescent="0.25">
      <c r="A132" s="42" t="s">
        <v>92</v>
      </c>
      <c r="B132" s="46">
        <v>0.1875</v>
      </c>
      <c r="C132" s="76" t="s">
        <v>6</v>
      </c>
      <c r="D132" s="244" t="s">
        <v>41</v>
      </c>
      <c r="E132" s="245"/>
      <c r="F132" s="245"/>
      <c r="G132" s="245"/>
      <c r="H132" s="246"/>
      <c r="I132" s="41"/>
      <c r="J132" s="47"/>
      <c r="K132" s="47"/>
      <c r="L132" s="16" t="s">
        <v>8</v>
      </c>
    </row>
    <row r="133" spans="1:12" x14ac:dyDescent="0.25">
      <c r="A133" s="78"/>
      <c r="B133" s="13"/>
      <c r="C133" s="13"/>
      <c r="D133" s="17">
        <v>0.23124999999999998</v>
      </c>
      <c r="E133" s="18" t="s">
        <v>6</v>
      </c>
      <c r="F133" s="18">
        <v>5429</v>
      </c>
      <c r="G133" s="17">
        <v>0.27708333333333335</v>
      </c>
      <c r="H133" s="18" t="s">
        <v>88</v>
      </c>
      <c r="I133" s="12"/>
      <c r="J133" s="20"/>
      <c r="K133" s="20"/>
      <c r="L133" s="16" t="s">
        <v>8</v>
      </c>
    </row>
    <row r="134" spans="1:12" x14ac:dyDescent="0.25">
      <c r="A134" s="78"/>
      <c r="B134" s="13"/>
      <c r="C134" s="13"/>
      <c r="D134" s="17">
        <v>0.28750000000000003</v>
      </c>
      <c r="E134" s="18" t="s">
        <v>88</v>
      </c>
      <c r="F134" s="45">
        <v>5404</v>
      </c>
      <c r="G134" s="17">
        <v>0.33263888888888887</v>
      </c>
      <c r="H134" s="18" t="s">
        <v>6</v>
      </c>
      <c r="I134" s="12"/>
      <c r="J134" s="20"/>
      <c r="K134" s="20"/>
      <c r="L134" s="16" t="s">
        <v>8</v>
      </c>
    </row>
    <row r="135" spans="1:12" x14ac:dyDescent="0.25">
      <c r="A135" s="78"/>
      <c r="B135" s="13"/>
      <c r="C135" s="13"/>
      <c r="D135" s="97">
        <v>0.44722222222222219</v>
      </c>
      <c r="E135" s="98" t="s">
        <v>6</v>
      </c>
      <c r="F135" s="98">
        <v>1147</v>
      </c>
      <c r="G135" s="97">
        <v>0.52500000000000002</v>
      </c>
      <c r="H135" s="98" t="s">
        <v>32</v>
      </c>
      <c r="I135" s="12"/>
      <c r="J135" s="20"/>
      <c r="K135" s="20"/>
      <c r="L135" s="16" t="s">
        <v>8</v>
      </c>
    </row>
    <row r="136" spans="1:12" x14ac:dyDescent="0.25">
      <c r="A136" s="78"/>
      <c r="B136" s="13"/>
      <c r="C136" s="13"/>
      <c r="D136" s="97">
        <v>0.53472222222222221</v>
      </c>
      <c r="E136" s="98" t="s">
        <v>32</v>
      </c>
      <c r="F136" s="105" t="s">
        <v>89</v>
      </c>
      <c r="G136" s="97">
        <v>0.55555555555555558</v>
      </c>
      <c r="H136" s="98" t="s">
        <v>77</v>
      </c>
      <c r="I136" s="12"/>
      <c r="J136" s="20"/>
      <c r="K136" s="20"/>
      <c r="L136" s="16" t="s">
        <v>8</v>
      </c>
    </row>
    <row r="137" spans="1:12" x14ac:dyDescent="0.25">
      <c r="A137" s="11"/>
      <c r="B137" s="12"/>
      <c r="C137" s="13"/>
      <c r="D137" s="234" t="s">
        <v>78</v>
      </c>
      <c r="E137" s="235"/>
      <c r="F137" s="235"/>
      <c r="G137" s="235"/>
      <c r="H137" s="236"/>
      <c r="I137" s="14"/>
      <c r="J137" s="20"/>
      <c r="K137" s="20"/>
      <c r="L137" s="16" t="s">
        <v>8</v>
      </c>
    </row>
    <row r="138" spans="1:12" x14ac:dyDescent="0.25">
      <c r="A138" s="11"/>
      <c r="B138" s="12"/>
      <c r="C138" s="13"/>
      <c r="D138" s="17">
        <v>0.61111111111111105</v>
      </c>
      <c r="E138" s="18" t="s">
        <v>77</v>
      </c>
      <c r="F138" s="45" t="s">
        <v>90</v>
      </c>
      <c r="G138" s="17">
        <v>0.63194444444444442</v>
      </c>
      <c r="H138" s="18" t="s">
        <v>32</v>
      </c>
      <c r="I138" s="14"/>
      <c r="J138" s="20"/>
      <c r="K138" s="20"/>
      <c r="L138" s="16" t="s">
        <v>8</v>
      </c>
    </row>
    <row r="139" spans="1:12" ht="15.75" thickBot="1" x14ac:dyDescent="0.3">
      <c r="A139" s="31"/>
      <c r="B139" s="23"/>
      <c r="C139" s="24"/>
      <c r="D139" s="239" t="s">
        <v>28</v>
      </c>
      <c r="E139" s="240"/>
      <c r="F139" s="240"/>
      <c r="G139" s="240"/>
      <c r="H139" s="241"/>
      <c r="I139" s="25">
        <v>0.64583333333333337</v>
      </c>
      <c r="J139" s="27">
        <v>11</v>
      </c>
      <c r="K139" s="27">
        <f>J139*4/7</f>
        <v>6.2857142857142856</v>
      </c>
      <c r="L139" s="35" t="s">
        <v>8</v>
      </c>
    </row>
    <row r="140" spans="1:12" ht="15.75" thickTop="1" x14ac:dyDescent="0.25">
      <c r="A140" s="42" t="s">
        <v>93</v>
      </c>
      <c r="B140" s="41">
        <v>0.45833333333333331</v>
      </c>
      <c r="C140" s="42" t="s">
        <v>32</v>
      </c>
      <c r="D140" s="234" t="s">
        <v>28</v>
      </c>
      <c r="E140" s="235"/>
      <c r="F140" s="235"/>
      <c r="G140" s="235"/>
      <c r="H140" s="236"/>
      <c r="I140" s="42"/>
      <c r="J140" s="47"/>
      <c r="K140" s="47"/>
      <c r="L140" s="83" t="s">
        <v>26</v>
      </c>
    </row>
    <row r="141" spans="1:12" x14ac:dyDescent="0.25">
      <c r="A141" s="13"/>
      <c r="B141" s="13"/>
      <c r="C141" s="13"/>
      <c r="D141" s="17">
        <v>0.47222222222222227</v>
      </c>
      <c r="E141" s="18" t="s">
        <v>32</v>
      </c>
      <c r="F141" s="18">
        <v>1144</v>
      </c>
      <c r="G141" s="17">
        <v>0.56458333333333333</v>
      </c>
      <c r="H141" s="18" t="s">
        <v>33</v>
      </c>
      <c r="I141" s="13"/>
      <c r="J141" s="20"/>
      <c r="K141" s="20"/>
      <c r="L141" s="83" t="s">
        <v>26</v>
      </c>
    </row>
    <row r="142" spans="1:12" x14ac:dyDescent="0.25">
      <c r="A142" s="13"/>
      <c r="B142" s="13"/>
      <c r="C142" s="13"/>
      <c r="D142" s="17">
        <v>0.59305555555555556</v>
      </c>
      <c r="E142" s="18" t="s">
        <v>56</v>
      </c>
      <c r="F142" s="45">
        <v>26210</v>
      </c>
      <c r="G142" s="17">
        <v>0.6118055555555556</v>
      </c>
      <c r="H142" s="18" t="s">
        <v>7</v>
      </c>
      <c r="I142" s="13"/>
      <c r="J142" s="20"/>
      <c r="K142" s="20"/>
      <c r="L142" s="83" t="s">
        <v>26</v>
      </c>
    </row>
    <row r="143" spans="1:12" x14ac:dyDescent="0.25">
      <c r="A143" s="13"/>
      <c r="B143" s="13"/>
      <c r="C143" s="13"/>
      <c r="D143" s="17">
        <v>0.66597222222222219</v>
      </c>
      <c r="E143" s="18" t="s">
        <v>7</v>
      </c>
      <c r="F143" s="45">
        <v>1153</v>
      </c>
      <c r="G143" s="17">
        <v>0.77500000000000002</v>
      </c>
      <c r="H143" s="18" t="s">
        <v>32</v>
      </c>
      <c r="I143" s="13"/>
      <c r="J143" s="20"/>
      <c r="K143" s="20"/>
      <c r="L143" s="83" t="s">
        <v>26</v>
      </c>
    </row>
    <row r="144" spans="1:12" x14ac:dyDescent="0.25">
      <c r="A144" s="13"/>
      <c r="B144" s="13"/>
      <c r="C144" s="13"/>
      <c r="D144" s="17">
        <v>0.80555555555555547</v>
      </c>
      <c r="E144" s="18" t="s">
        <v>32</v>
      </c>
      <c r="F144" s="18">
        <v>1152</v>
      </c>
      <c r="G144" s="17">
        <v>0.88194444444444453</v>
      </c>
      <c r="H144" s="18" t="s">
        <v>6</v>
      </c>
      <c r="I144" s="13"/>
      <c r="J144" s="20"/>
      <c r="K144" s="20"/>
      <c r="L144" s="83" t="s">
        <v>26</v>
      </c>
    </row>
    <row r="145" spans="1:12" x14ac:dyDescent="0.25">
      <c r="A145" s="13"/>
      <c r="B145" s="13"/>
      <c r="C145" s="13"/>
      <c r="D145" s="244" t="s">
        <v>40</v>
      </c>
      <c r="E145" s="245"/>
      <c r="F145" s="245"/>
      <c r="G145" s="245"/>
      <c r="H145" s="246"/>
      <c r="I145" s="30">
        <v>0.92708333333333337</v>
      </c>
      <c r="J145" s="20">
        <v>12.25</v>
      </c>
      <c r="K145" s="20">
        <f>J145/7</f>
        <v>1.75</v>
      </c>
      <c r="L145" s="16" t="s">
        <v>26</v>
      </c>
    </row>
    <row r="146" spans="1:12" x14ac:dyDescent="0.25">
      <c r="A146" s="40" t="s">
        <v>94</v>
      </c>
      <c r="B146" s="46">
        <v>0.23958333333333334</v>
      </c>
      <c r="C146" s="76" t="s">
        <v>6</v>
      </c>
      <c r="D146" s="234" t="s">
        <v>41</v>
      </c>
      <c r="E146" s="235"/>
      <c r="F146" s="235"/>
      <c r="G146" s="235"/>
      <c r="H146" s="236"/>
      <c r="I146" s="110"/>
      <c r="J146" s="47"/>
      <c r="K146" s="47"/>
      <c r="L146" s="83" t="s">
        <v>9</v>
      </c>
    </row>
    <row r="147" spans="1:12" x14ac:dyDescent="0.25">
      <c r="A147" s="11"/>
      <c r="B147" s="12"/>
      <c r="C147" s="13"/>
      <c r="D147" s="17">
        <v>0.28055555555555556</v>
      </c>
      <c r="E147" s="18" t="s">
        <v>6</v>
      </c>
      <c r="F147" s="18">
        <v>1143</v>
      </c>
      <c r="G147" s="17">
        <v>0.35833333333333334</v>
      </c>
      <c r="H147" s="18" t="s">
        <v>32</v>
      </c>
      <c r="I147" s="109"/>
      <c r="J147" s="20"/>
      <c r="K147" s="20"/>
      <c r="L147" s="83" t="s">
        <v>9</v>
      </c>
    </row>
    <row r="148" spans="1:12" x14ac:dyDescent="0.25">
      <c r="A148" s="11"/>
      <c r="B148" s="13"/>
      <c r="C148" s="13"/>
      <c r="D148" s="17">
        <v>0.3888888888888889</v>
      </c>
      <c r="E148" s="18" t="s">
        <v>32</v>
      </c>
      <c r="F148" s="18">
        <v>1142</v>
      </c>
      <c r="G148" s="17">
        <v>0.49861111111111112</v>
      </c>
      <c r="H148" s="18" t="s">
        <v>7</v>
      </c>
      <c r="I148" s="109"/>
      <c r="J148" s="20"/>
      <c r="K148" s="20"/>
      <c r="L148" s="83" t="s">
        <v>9</v>
      </c>
    </row>
    <row r="149" spans="1:12" x14ac:dyDescent="0.25">
      <c r="A149" s="11"/>
      <c r="B149" s="12"/>
      <c r="C149" s="13"/>
      <c r="D149" s="17">
        <v>0.58263888888888882</v>
      </c>
      <c r="E149" s="18" t="s">
        <v>7</v>
      </c>
      <c r="F149" s="45">
        <v>1151</v>
      </c>
      <c r="G149" s="17">
        <v>0.69166666666666676</v>
      </c>
      <c r="H149" s="18" t="s">
        <v>32</v>
      </c>
      <c r="I149" s="109"/>
      <c r="J149" s="20"/>
      <c r="K149" s="20"/>
      <c r="L149" s="83" t="s">
        <v>9</v>
      </c>
    </row>
    <row r="150" spans="1:12" ht="15.75" thickBot="1" x14ac:dyDescent="0.3">
      <c r="A150" s="31"/>
      <c r="B150" s="23"/>
      <c r="C150" s="24"/>
      <c r="D150" s="239" t="s">
        <v>28</v>
      </c>
      <c r="E150" s="240"/>
      <c r="F150" s="240"/>
      <c r="G150" s="240"/>
      <c r="H150" s="241"/>
      <c r="I150" s="25">
        <v>0.70833333333333337</v>
      </c>
      <c r="J150" s="27">
        <v>11.25</v>
      </c>
      <c r="K150" s="27">
        <f>J150/7</f>
        <v>1.6071428571428572</v>
      </c>
      <c r="L150" s="35" t="s">
        <v>9</v>
      </c>
    </row>
    <row r="151" spans="1:12" ht="15.75" thickTop="1" x14ac:dyDescent="0.25">
      <c r="A151" s="42" t="s">
        <v>95</v>
      </c>
      <c r="B151" s="41">
        <v>0.44791666666666669</v>
      </c>
      <c r="C151" s="42" t="s">
        <v>32</v>
      </c>
      <c r="D151" s="234" t="s">
        <v>28</v>
      </c>
      <c r="E151" s="235"/>
      <c r="F151" s="235"/>
      <c r="G151" s="235"/>
      <c r="H151" s="236"/>
      <c r="I151" s="42"/>
      <c r="J151" s="47"/>
      <c r="K151" s="47"/>
      <c r="L151" s="83" t="s">
        <v>9</v>
      </c>
    </row>
    <row r="152" spans="1:12" x14ac:dyDescent="0.25">
      <c r="A152" s="13"/>
      <c r="B152" s="13"/>
      <c r="C152" s="13"/>
      <c r="D152" s="17">
        <v>0.47222222222222227</v>
      </c>
      <c r="E152" s="18" t="s">
        <v>32</v>
      </c>
      <c r="F152" s="18">
        <v>1144</v>
      </c>
      <c r="G152" s="17">
        <v>0.58194444444444449</v>
      </c>
      <c r="H152" s="18" t="s">
        <v>7</v>
      </c>
      <c r="I152" s="13"/>
      <c r="J152" s="20"/>
      <c r="K152" s="20"/>
      <c r="L152" s="83" t="s">
        <v>9</v>
      </c>
    </row>
    <row r="153" spans="1:12" x14ac:dyDescent="0.25">
      <c r="A153" s="13"/>
      <c r="B153" s="13"/>
      <c r="C153" s="13"/>
      <c r="D153" s="17">
        <v>0.66597222222222219</v>
      </c>
      <c r="E153" s="18" t="s">
        <v>7</v>
      </c>
      <c r="F153" s="45">
        <v>1153</v>
      </c>
      <c r="G153" s="17">
        <v>0.77500000000000002</v>
      </c>
      <c r="H153" s="18" t="s">
        <v>32</v>
      </c>
      <c r="I153" s="13"/>
      <c r="J153" s="20"/>
      <c r="K153" s="20"/>
      <c r="L153" s="83" t="s">
        <v>9</v>
      </c>
    </row>
    <row r="154" spans="1:12" x14ac:dyDescent="0.25">
      <c r="A154" s="13"/>
      <c r="B154" s="13"/>
      <c r="C154" s="13"/>
      <c r="D154" s="17">
        <v>0.80555555555555547</v>
      </c>
      <c r="E154" s="18" t="s">
        <v>32</v>
      </c>
      <c r="F154" s="18">
        <v>1152</v>
      </c>
      <c r="G154" s="17">
        <v>0.88194444444444453</v>
      </c>
      <c r="H154" s="18" t="s">
        <v>6</v>
      </c>
      <c r="I154" s="13"/>
      <c r="J154" s="20"/>
      <c r="K154" s="20"/>
      <c r="L154" s="83" t="s">
        <v>9</v>
      </c>
    </row>
    <row r="155" spans="1:12" x14ac:dyDescent="0.25">
      <c r="A155" s="13"/>
      <c r="B155" s="13"/>
      <c r="C155" s="13"/>
      <c r="D155" s="244" t="s">
        <v>40</v>
      </c>
      <c r="E155" s="245"/>
      <c r="F155" s="245"/>
      <c r="G155" s="245"/>
      <c r="H155" s="246"/>
      <c r="I155" s="30">
        <v>0.92708333333333337</v>
      </c>
      <c r="J155" s="20">
        <v>12.25</v>
      </c>
      <c r="K155" s="20">
        <f>J155/7</f>
        <v>1.75</v>
      </c>
      <c r="L155" s="16" t="s">
        <v>9</v>
      </c>
    </row>
    <row r="156" spans="1:12" x14ac:dyDescent="0.25">
      <c r="A156" s="90" t="s">
        <v>96</v>
      </c>
      <c r="B156" s="46">
        <v>0.40625</v>
      </c>
      <c r="C156" s="76" t="s">
        <v>6</v>
      </c>
      <c r="D156" s="261" t="s">
        <v>41</v>
      </c>
      <c r="E156" s="262"/>
      <c r="F156" s="262"/>
      <c r="G156" s="262"/>
      <c r="H156" s="263"/>
      <c r="I156" s="93"/>
      <c r="J156" s="94"/>
      <c r="K156" s="94"/>
      <c r="L156" s="95" t="s">
        <v>25</v>
      </c>
    </row>
    <row r="157" spans="1:12" x14ac:dyDescent="0.25">
      <c r="A157" s="96"/>
      <c r="B157" s="72"/>
      <c r="C157" s="73"/>
      <c r="D157" s="97">
        <v>0.44722222222222219</v>
      </c>
      <c r="E157" s="98" t="s">
        <v>6</v>
      </c>
      <c r="F157" s="98">
        <v>1147</v>
      </c>
      <c r="G157" s="97">
        <v>0.52708333333333335</v>
      </c>
      <c r="H157" s="98" t="s">
        <v>32</v>
      </c>
      <c r="I157" s="99"/>
      <c r="J157" s="100"/>
      <c r="K157" s="100"/>
      <c r="L157" s="95" t="s">
        <v>25</v>
      </c>
    </row>
    <row r="158" spans="1:12" x14ac:dyDescent="0.25">
      <c r="A158" s="73"/>
      <c r="B158" s="73"/>
      <c r="C158" s="73"/>
      <c r="D158" s="97">
        <v>0.55555555555555558</v>
      </c>
      <c r="E158" s="98" t="s">
        <v>32</v>
      </c>
      <c r="F158" s="98">
        <v>1146</v>
      </c>
      <c r="G158" s="97">
        <v>0.66527777777777775</v>
      </c>
      <c r="H158" s="98" t="s">
        <v>7</v>
      </c>
      <c r="I158" s="87"/>
      <c r="J158" s="101"/>
      <c r="K158" s="101"/>
      <c r="L158" s="95" t="s">
        <v>25</v>
      </c>
    </row>
    <row r="159" spans="1:12" x14ac:dyDescent="0.25">
      <c r="A159" s="73"/>
      <c r="B159" s="73"/>
      <c r="C159" s="73"/>
      <c r="D159" s="97">
        <v>0.74930555555555556</v>
      </c>
      <c r="E159" s="98" t="s">
        <v>7</v>
      </c>
      <c r="F159" s="98">
        <v>1155</v>
      </c>
      <c r="G159" s="97">
        <v>0.85833333333333339</v>
      </c>
      <c r="H159" s="98" t="s">
        <v>32</v>
      </c>
      <c r="I159" s="87"/>
      <c r="J159" s="101"/>
      <c r="K159" s="101"/>
      <c r="L159" s="95" t="s">
        <v>25</v>
      </c>
    </row>
    <row r="160" spans="1:12" ht="15.75" thickBot="1" x14ac:dyDescent="0.3">
      <c r="A160" s="106"/>
      <c r="B160" s="74"/>
      <c r="C160" s="75"/>
      <c r="D160" s="264" t="s">
        <v>28</v>
      </c>
      <c r="E160" s="265"/>
      <c r="F160" s="265"/>
      <c r="G160" s="265"/>
      <c r="H160" s="266"/>
      <c r="I160" s="48">
        <v>0.875</v>
      </c>
      <c r="J160" s="107">
        <v>11.25</v>
      </c>
      <c r="K160" s="107" t="s">
        <v>130</v>
      </c>
      <c r="L160" s="108" t="s">
        <v>25</v>
      </c>
    </row>
    <row r="161" spans="1:12" ht="15.75" thickTop="1" x14ac:dyDescent="0.25">
      <c r="A161" s="42" t="s">
        <v>97</v>
      </c>
      <c r="B161" s="41">
        <v>0.44791666666666669</v>
      </c>
      <c r="C161" s="42" t="s">
        <v>32</v>
      </c>
      <c r="D161" s="234" t="s">
        <v>28</v>
      </c>
      <c r="E161" s="235"/>
      <c r="F161" s="235"/>
      <c r="G161" s="235"/>
      <c r="H161" s="236"/>
      <c r="I161" s="42"/>
      <c r="J161" s="47"/>
      <c r="K161" s="47"/>
      <c r="L161" s="83" t="s">
        <v>25</v>
      </c>
    </row>
    <row r="162" spans="1:12" x14ac:dyDescent="0.25">
      <c r="A162" s="13"/>
      <c r="B162" s="13"/>
      <c r="C162" s="13"/>
      <c r="D162" s="17">
        <v>0.47222222222222227</v>
      </c>
      <c r="E162" s="18" t="s">
        <v>32</v>
      </c>
      <c r="F162" s="18">
        <v>1144</v>
      </c>
      <c r="G162" s="17">
        <v>0.58194444444444449</v>
      </c>
      <c r="H162" s="18" t="s">
        <v>7</v>
      </c>
      <c r="I162" s="13"/>
      <c r="J162" s="20"/>
      <c r="K162" s="20"/>
      <c r="L162" s="83" t="s">
        <v>25</v>
      </c>
    </row>
    <row r="163" spans="1:12" x14ac:dyDescent="0.25">
      <c r="A163" s="13"/>
      <c r="B163" s="13"/>
      <c r="C163" s="13"/>
      <c r="D163" s="17">
        <v>0.66597222222222219</v>
      </c>
      <c r="E163" s="18" t="s">
        <v>7</v>
      </c>
      <c r="F163" s="45">
        <v>1153</v>
      </c>
      <c r="G163" s="17">
        <v>0.77500000000000002</v>
      </c>
      <c r="H163" s="18" t="s">
        <v>32</v>
      </c>
      <c r="I163" s="13"/>
      <c r="J163" s="20"/>
      <c r="K163" s="20"/>
      <c r="L163" s="83" t="s">
        <v>25</v>
      </c>
    </row>
    <row r="164" spans="1:12" x14ac:dyDescent="0.25">
      <c r="A164" s="13"/>
      <c r="B164" s="13"/>
      <c r="C164" s="13"/>
      <c r="D164" s="17">
        <v>0.80555555555555547</v>
      </c>
      <c r="E164" s="18" t="s">
        <v>32</v>
      </c>
      <c r="F164" s="18">
        <v>1152</v>
      </c>
      <c r="G164" s="17">
        <v>0.88194444444444453</v>
      </c>
      <c r="H164" s="18" t="s">
        <v>6</v>
      </c>
      <c r="I164" s="13"/>
      <c r="J164" s="20"/>
      <c r="K164" s="20"/>
      <c r="L164" s="83" t="s">
        <v>25</v>
      </c>
    </row>
    <row r="165" spans="1:12" x14ac:dyDescent="0.25">
      <c r="A165" s="81"/>
      <c r="B165" s="81"/>
      <c r="C165" s="81"/>
      <c r="D165" s="234" t="s">
        <v>28</v>
      </c>
      <c r="E165" s="235"/>
      <c r="F165" s="235"/>
      <c r="G165" s="235"/>
      <c r="H165" s="236"/>
      <c r="I165" s="29">
        <v>0.92708333333333337</v>
      </c>
      <c r="J165" s="21">
        <v>11.5</v>
      </c>
      <c r="K165" s="21">
        <f>J165/7</f>
        <v>1.6428571428571428</v>
      </c>
      <c r="L165" s="83" t="s">
        <v>25</v>
      </c>
    </row>
    <row r="166" spans="1:12" x14ac:dyDescent="0.25">
      <c r="A166" s="42" t="s">
        <v>99</v>
      </c>
      <c r="B166" s="46">
        <v>0.1875</v>
      </c>
      <c r="C166" s="76" t="s">
        <v>6</v>
      </c>
      <c r="D166" s="244" t="s">
        <v>41</v>
      </c>
      <c r="E166" s="245"/>
      <c r="F166" s="245"/>
      <c r="G166" s="245"/>
      <c r="H166" s="246"/>
      <c r="I166" s="41"/>
      <c r="J166" s="47"/>
      <c r="K166" s="47"/>
      <c r="L166" s="16" t="s">
        <v>21</v>
      </c>
    </row>
    <row r="167" spans="1:12" x14ac:dyDescent="0.25">
      <c r="A167" s="78"/>
      <c r="B167" s="13"/>
      <c r="C167" s="13"/>
      <c r="D167" s="17">
        <v>0.23124999999999998</v>
      </c>
      <c r="E167" s="18" t="s">
        <v>6</v>
      </c>
      <c r="F167" s="18">
        <v>5429</v>
      </c>
      <c r="G167" s="17">
        <v>0.27708333333333335</v>
      </c>
      <c r="H167" s="18" t="s">
        <v>88</v>
      </c>
      <c r="I167" s="12"/>
      <c r="J167" s="20"/>
      <c r="K167" s="20"/>
      <c r="L167" s="16" t="s">
        <v>21</v>
      </c>
    </row>
    <row r="168" spans="1:12" x14ac:dyDescent="0.25">
      <c r="A168" s="78"/>
      <c r="B168" s="13"/>
      <c r="C168" s="13"/>
      <c r="D168" s="17">
        <v>0.28750000000000003</v>
      </c>
      <c r="E168" s="18" t="s">
        <v>88</v>
      </c>
      <c r="F168" s="45">
        <v>5404</v>
      </c>
      <c r="G168" s="17">
        <v>0.33263888888888887</v>
      </c>
      <c r="H168" s="18" t="s">
        <v>6</v>
      </c>
      <c r="I168" s="12"/>
      <c r="J168" s="20"/>
      <c r="K168" s="20"/>
      <c r="L168" s="16" t="s">
        <v>21</v>
      </c>
    </row>
    <row r="169" spans="1:12" x14ac:dyDescent="0.25">
      <c r="A169" s="78"/>
      <c r="B169" s="13"/>
      <c r="C169" s="13"/>
      <c r="D169" s="97">
        <v>0.44722222222222219</v>
      </c>
      <c r="E169" s="98" t="s">
        <v>6</v>
      </c>
      <c r="F169" s="98">
        <v>1147</v>
      </c>
      <c r="G169" s="97">
        <v>0.52500000000000002</v>
      </c>
      <c r="H169" s="98" t="s">
        <v>32</v>
      </c>
      <c r="I169" s="12"/>
      <c r="J169" s="20"/>
      <c r="K169" s="20"/>
      <c r="L169" s="16" t="s">
        <v>21</v>
      </c>
    </row>
    <row r="170" spans="1:12" x14ac:dyDescent="0.25">
      <c r="A170" s="78"/>
      <c r="B170" s="13"/>
      <c r="C170" s="13"/>
      <c r="D170" s="97">
        <v>0.53472222222222221</v>
      </c>
      <c r="E170" s="98" t="s">
        <v>32</v>
      </c>
      <c r="F170" s="105" t="s">
        <v>89</v>
      </c>
      <c r="G170" s="97">
        <v>0.55555555555555558</v>
      </c>
      <c r="H170" s="98" t="s">
        <v>77</v>
      </c>
      <c r="I170" s="12"/>
      <c r="J170" s="20"/>
      <c r="K170" s="20"/>
      <c r="L170" s="16" t="s">
        <v>21</v>
      </c>
    </row>
    <row r="171" spans="1:12" x14ac:dyDescent="0.25">
      <c r="A171" s="11"/>
      <c r="B171" s="12"/>
      <c r="C171" s="13"/>
      <c r="D171" s="234" t="s">
        <v>78</v>
      </c>
      <c r="E171" s="235"/>
      <c r="F171" s="235"/>
      <c r="G171" s="235"/>
      <c r="H171" s="236"/>
      <c r="I171" s="14"/>
      <c r="J171" s="20"/>
      <c r="K171" s="20"/>
      <c r="L171" s="16" t="s">
        <v>21</v>
      </c>
    </row>
    <row r="172" spans="1:12" x14ac:dyDescent="0.25">
      <c r="A172" s="11"/>
      <c r="B172" s="12"/>
      <c r="C172" s="13"/>
      <c r="D172" s="17">
        <v>0.61111111111111105</v>
      </c>
      <c r="E172" s="18" t="s">
        <v>77</v>
      </c>
      <c r="F172" s="45" t="s">
        <v>90</v>
      </c>
      <c r="G172" s="17">
        <v>0.63194444444444442</v>
      </c>
      <c r="H172" s="18" t="s">
        <v>32</v>
      </c>
      <c r="I172" s="14"/>
      <c r="J172" s="20"/>
      <c r="K172" s="20"/>
      <c r="L172" s="16" t="s">
        <v>21</v>
      </c>
    </row>
    <row r="173" spans="1:12" ht="15.75" thickBot="1" x14ac:dyDescent="0.3">
      <c r="A173" s="31"/>
      <c r="B173" s="23"/>
      <c r="C173" s="24"/>
      <c r="D173" s="239" t="s">
        <v>28</v>
      </c>
      <c r="E173" s="240"/>
      <c r="F173" s="240"/>
      <c r="G173" s="240"/>
      <c r="H173" s="241"/>
      <c r="I173" s="25">
        <v>0.64583333333333337</v>
      </c>
      <c r="J173" s="27">
        <v>11</v>
      </c>
      <c r="K173" s="27">
        <f>J173/7</f>
        <v>1.5714285714285714</v>
      </c>
      <c r="L173" s="35" t="s">
        <v>21</v>
      </c>
    </row>
    <row r="174" spans="1:12" ht="15.75" thickTop="1" x14ac:dyDescent="0.25">
      <c r="A174" s="60"/>
      <c r="B174" s="61"/>
      <c r="C174" s="62"/>
      <c r="D174" s="61"/>
      <c r="E174" s="62"/>
      <c r="F174" s="62"/>
      <c r="G174" s="61"/>
      <c r="H174" s="62"/>
      <c r="I174" s="63"/>
      <c r="J174" s="86"/>
      <c r="K174" s="86"/>
      <c r="L174" s="65"/>
    </row>
    <row r="175" spans="1:12" x14ac:dyDescent="0.25">
      <c r="A175" s="66"/>
      <c r="B175" s="67"/>
      <c r="C175" s="68"/>
      <c r="D175" s="242"/>
      <c r="E175" s="243"/>
      <c r="F175" s="243"/>
      <c r="G175" s="243"/>
      <c r="H175" s="243"/>
      <c r="I175" s="69"/>
      <c r="J175" s="70"/>
      <c r="K175" s="70"/>
      <c r="L175" s="71"/>
    </row>
    <row r="176" spans="1:12" x14ac:dyDescent="0.25">
      <c r="J176" s="10" t="s">
        <v>20</v>
      </c>
      <c r="K176" s="5">
        <f>SUM(K12:K175)</f>
        <v>66.428571428571431</v>
      </c>
    </row>
  </sheetData>
  <sheetProtection algorithmName="SHA-512" hashValue="BaH/xWS9p5WbLhn8oIZgOzW2jeVxUV0dpblLr4Wp8Ix18UtSA4eNDG3Tzbo9znONERyvWyUb4QYIQcS9jOiYbQ==" saltValue="4X9FVDPFF+7V48BetfCjgQ==" spinCount="100000" sheet="1" objects="1" scenarios="1" selectLockedCells="1" selectUnlockedCells="1"/>
  <mergeCells count="79">
    <mergeCell ref="D54:H54"/>
    <mergeCell ref="D25:H25"/>
    <mergeCell ref="D28:H28"/>
    <mergeCell ref="D30:H30"/>
    <mergeCell ref="D33:H33"/>
    <mergeCell ref="D34:H34"/>
    <mergeCell ref="D47:H47"/>
    <mergeCell ref="D48:H48"/>
    <mergeCell ref="D53:H53"/>
    <mergeCell ref="D12:H12"/>
    <mergeCell ref="D51:H51"/>
    <mergeCell ref="D14:H14"/>
    <mergeCell ref="D19:H19"/>
    <mergeCell ref="D22:H22"/>
    <mergeCell ref="D41:H41"/>
    <mergeCell ref="D17:H17"/>
    <mergeCell ref="D18:H18"/>
    <mergeCell ref="D27:H27"/>
    <mergeCell ref="D43:H43"/>
    <mergeCell ref="D44:H44"/>
    <mergeCell ref="D35:H35"/>
    <mergeCell ref="D38:H38"/>
    <mergeCell ref="D40:H40"/>
    <mergeCell ref="D161:H161"/>
    <mergeCell ref="D165:H165"/>
    <mergeCell ref="D175:H175"/>
    <mergeCell ref="D72:H72"/>
    <mergeCell ref="D79:H79"/>
    <mergeCell ref="D83:H83"/>
    <mergeCell ref="D74:H74"/>
    <mergeCell ref="D77:H77"/>
    <mergeCell ref="D78:H78"/>
    <mergeCell ref="D81:H81"/>
    <mergeCell ref="D137:H137"/>
    <mergeCell ref="D139:H139"/>
    <mergeCell ref="D98:H98"/>
    <mergeCell ref="D105:H105"/>
    <mergeCell ref="D100:H100"/>
    <mergeCell ref="D102:H102"/>
    <mergeCell ref="D150:H150"/>
    <mergeCell ref="D151:H151"/>
    <mergeCell ref="D155:H155"/>
    <mergeCell ref="D156:H156"/>
    <mergeCell ref="D160:H160"/>
    <mergeCell ref="D131:H131"/>
    <mergeCell ref="D132:H132"/>
    <mergeCell ref="D140:H140"/>
    <mergeCell ref="D145:H145"/>
    <mergeCell ref="D146:H146"/>
    <mergeCell ref="D166:H166"/>
    <mergeCell ref="D171:H171"/>
    <mergeCell ref="D173:H173"/>
    <mergeCell ref="D85:H85"/>
    <mergeCell ref="D86:H86"/>
    <mergeCell ref="D87:H87"/>
    <mergeCell ref="D89:H89"/>
    <mergeCell ref="D91:H91"/>
    <mergeCell ref="D92:H92"/>
    <mergeCell ref="D93:H93"/>
    <mergeCell ref="D95:H95"/>
    <mergeCell ref="D97:H97"/>
    <mergeCell ref="D115:H115"/>
    <mergeCell ref="D120:H120"/>
    <mergeCell ref="D121:H121"/>
    <mergeCell ref="D126:H126"/>
    <mergeCell ref="D60:H60"/>
    <mergeCell ref="D58:H58"/>
    <mergeCell ref="D56:H56"/>
    <mergeCell ref="D57:H57"/>
    <mergeCell ref="D125:H125"/>
    <mergeCell ref="D62:H62"/>
    <mergeCell ref="D63:H63"/>
    <mergeCell ref="D64:H64"/>
    <mergeCell ref="D67:H67"/>
    <mergeCell ref="D70:H70"/>
    <mergeCell ref="D106:H106"/>
    <mergeCell ref="D108:H108"/>
    <mergeCell ref="D110:H110"/>
    <mergeCell ref="D114:H114"/>
  </mergeCells>
  <pageMargins left="0.70866141732283472" right="0.70866141732283472" top="0.78740157480314965" bottom="0.78740157480314965" header="0.31496062992125984" footer="0.31496062992125984"/>
  <pageSetup scale="75" orientation="portrait" r:id="rId1"/>
  <rowBreaks count="3" manualBreakCount="3">
    <brk id="53" max="11" man="1"/>
    <brk id="114" max="11" man="1"/>
    <brk id="16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BC5E-A484-41EF-B0E5-EFAEADAAF435}">
  <dimension ref="A1:M63"/>
  <sheetViews>
    <sheetView view="pageBreakPreview" zoomScaleNormal="100" zoomScaleSheetLayoutView="100" workbookViewId="0">
      <selection activeCell="D29" sqref="D29"/>
    </sheetView>
  </sheetViews>
  <sheetFormatPr defaultRowHeight="15" x14ac:dyDescent="0.25"/>
  <cols>
    <col min="1" max="1" width="10.7109375" customWidth="1"/>
    <col min="2" max="2" width="6.7109375" customWidth="1"/>
    <col min="3" max="3" width="9.7109375" customWidth="1"/>
    <col min="4" max="4" width="6.42578125" customWidth="1"/>
    <col min="5" max="5" width="9.42578125" customWidth="1"/>
    <col min="7" max="7" width="6.28515625" customWidth="1"/>
    <col min="8" max="8" width="9.7109375" customWidth="1"/>
    <col min="9" max="11" width="7.7109375" customWidth="1"/>
    <col min="12" max="12" width="11.7109375" customWidth="1"/>
  </cols>
  <sheetData>
    <row r="1" spans="1:12" ht="23.25" x14ac:dyDescent="0.35">
      <c r="A1" s="1" t="s">
        <v>137</v>
      </c>
    </row>
    <row r="3" spans="1:12" x14ac:dyDescent="0.25">
      <c r="A3" s="2" t="s">
        <v>24</v>
      </c>
    </row>
    <row r="5" spans="1:12" s="6" customFormat="1" x14ac:dyDescent="0.25">
      <c r="A5" s="2" t="s">
        <v>10</v>
      </c>
      <c r="B5" s="2"/>
      <c r="C5" s="2"/>
      <c r="D5" s="2"/>
      <c r="E5" s="2"/>
      <c r="F5" s="5">
        <f>K63</f>
        <v>17.142857142857146</v>
      </c>
    </row>
    <row r="6" spans="1:12" s="6" customFormat="1" x14ac:dyDescent="0.25">
      <c r="A6" s="6" t="s">
        <v>52</v>
      </c>
      <c r="E6" s="7"/>
      <c r="F6" s="7">
        <f>37.5/7</f>
        <v>5.3571428571428568</v>
      </c>
    </row>
    <row r="7" spans="1:12" s="6" customFormat="1" x14ac:dyDescent="0.25">
      <c r="A7" s="2" t="s">
        <v>53</v>
      </c>
      <c r="B7" s="2"/>
      <c r="C7" s="2"/>
      <c r="D7" s="2"/>
      <c r="E7" s="2"/>
      <c r="F7" s="5">
        <f>F5/F6</f>
        <v>3.2000000000000006</v>
      </c>
    </row>
    <row r="8" spans="1:12" s="6" customFormat="1" x14ac:dyDescent="0.25">
      <c r="A8" s="2" t="s">
        <v>54</v>
      </c>
      <c r="B8" s="2"/>
      <c r="C8" s="2"/>
      <c r="D8" s="2"/>
      <c r="E8" s="2"/>
      <c r="F8" s="5">
        <f>F7*1.15</f>
        <v>3.6800000000000006</v>
      </c>
      <c r="G8" s="8"/>
    </row>
    <row r="10" spans="1:12" x14ac:dyDescent="0.25">
      <c r="A10" s="2" t="s">
        <v>14</v>
      </c>
      <c r="B10" s="2"/>
      <c r="C10" s="2"/>
    </row>
    <row r="11" spans="1:12" x14ac:dyDescent="0.25">
      <c r="A11" s="9" t="s">
        <v>0</v>
      </c>
      <c r="B11" s="9" t="s">
        <v>15</v>
      </c>
      <c r="C11" s="9" t="s">
        <v>2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2</v>
      </c>
      <c r="I11" s="9" t="s">
        <v>16</v>
      </c>
      <c r="J11" s="9" t="s">
        <v>17</v>
      </c>
      <c r="K11" s="9" t="s">
        <v>18</v>
      </c>
      <c r="L11" s="9" t="s">
        <v>5</v>
      </c>
    </row>
    <row r="12" spans="1:12" x14ac:dyDescent="0.25">
      <c r="A12" s="11" t="s">
        <v>84</v>
      </c>
      <c r="B12" s="12">
        <v>0.52083333333333337</v>
      </c>
      <c r="C12" s="13" t="s">
        <v>140</v>
      </c>
      <c r="D12" s="234" t="s">
        <v>28</v>
      </c>
      <c r="E12" s="235"/>
      <c r="F12" s="235"/>
      <c r="G12" s="235"/>
      <c r="H12" s="236"/>
      <c r="I12" s="14"/>
      <c r="J12" s="15"/>
      <c r="K12" s="15"/>
      <c r="L12" s="16" t="s">
        <v>23</v>
      </c>
    </row>
    <row r="13" spans="1:12" x14ac:dyDescent="0.25">
      <c r="A13" s="125"/>
      <c r="B13" s="126"/>
      <c r="C13" s="127"/>
      <c r="D13" s="150">
        <v>0.54513888888888895</v>
      </c>
      <c r="E13" s="151" t="s">
        <v>140</v>
      </c>
      <c r="F13" s="152">
        <v>1204</v>
      </c>
      <c r="G13" s="150">
        <v>0.60486111111111118</v>
      </c>
      <c r="H13" s="152" t="s">
        <v>139</v>
      </c>
      <c r="I13" s="128"/>
      <c r="J13" s="129"/>
      <c r="K13" s="129"/>
      <c r="L13" s="22" t="s">
        <v>23</v>
      </c>
    </row>
    <row r="14" spans="1:12" x14ac:dyDescent="0.25">
      <c r="A14" s="125"/>
      <c r="B14" s="126"/>
      <c r="C14" s="127"/>
      <c r="D14" s="150">
        <v>0.64097222222222217</v>
      </c>
      <c r="E14" s="152" t="s">
        <v>139</v>
      </c>
      <c r="F14" s="152">
        <v>1209</v>
      </c>
      <c r="G14" s="150">
        <v>0.7006944444444444</v>
      </c>
      <c r="H14" s="151" t="s">
        <v>140</v>
      </c>
      <c r="I14" s="128"/>
      <c r="J14" s="129"/>
      <c r="K14" s="129"/>
      <c r="L14" s="22" t="s">
        <v>23</v>
      </c>
    </row>
    <row r="15" spans="1:12" x14ac:dyDescent="0.25">
      <c r="A15" s="125"/>
      <c r="B15" s="126"/>
      <c r="C15" s="127"/>
      <c r="D15" s="150">
        <v>0.71180555555555547</v>
      </c>
      <c r="E15" s="151" t="s">
        <v>140</v>
      </c>
      <c r="F15" s="152">
        <v>1208</v>
      </c>
      <c r="G15" s="150">
        <v>0.74722222222222223</v>
      </c>
      <c r="H15" s="152" t="s">
        <v>142</v>
      </c>
      <c r="I15" s="128"/>
      <c r="J15" s="129"/>
      <c r="K15" s="129"/>
      <c r="L15" s="22" t="s">
        <v>23</v>
      </c>
    </row>
    <row r="16" spans="1:12" x14ac:dyDescent="0.25">
      <c r="A16" s="125"/>
      <c r="B16" s="126"/>
      <c r="C16" s="127"/>
      <c r="D16" s="150">
        <v>0.74861111111111101</v>
      </c>
      <c r="E16" s="152" t="s">
        <v>142</v>
      </c>
      <c r="F16" s="152">
        <v>1211</v>
      </c>
      <c r="G16" s="150">
        <v>0.78402777777777777</v>
      </c>
      <c r="H16" s="151" t="s">
        <v>140</v>
      </c>
      <c r="I16" s="128"/>
      <c r="J16" s="129"/>
      <c r="K16" s="129"/>
      <c r="L16" s="22" t="s">
        <v>23</v>
      </c>
    </row>
    <row r="17" spans="1:12" x14ac:dyDescent="0.25">
      <c r="A17" s="125"/>
      <c r="B17" s="126"/>
      <c r="C17" s="127"/>
      <c r="D17" s="153">
        <v>0.79513888888888884</v>
      </c>
      <c r="E17" s="154" t="s">
        <v>140</v>
      </c>
      <c r="F17" s="154">
        <v>1210</v>
      </c>
      <c r="G17" s="153">
        <v>0.85486111111111107</v>
      </c>
      <c r="H17" s="154" t="s">
        <v>139</v>
      </c>
      <c r="I17" s="128"/>
      <c r="J17" s="129"/>
      <c r="K17" s="129"/>
      <c r="L17" s="22" t="s">
        <v>23</v>
      </c>
    </row>
    <row r="18" spans="1:12" x14ac:dyDescent="0.25">
      <c r="A18" s="11"/>
      <c r="B18" s="12"/>
      <c r="C18" s="13"/>
      <c r="D18" s="267" t="s">
        <v>40</v>
      </c>
      <c r="E18" s="268"/>
      <c r="F18" s="268"/>
      <c r="G18" s="268"/>
      <c r="H18" s="268"/>
      <c r="I18" s="119">
        <v>0.91666666666666663</v>
      </c>
      <c r="J18" s="20">
        <v>9.5</v>
      </c>
      <c r="K18" s="20">
        <f>J18*4/7</f>
        <v>5.4285714285714288</v>
      </c>
      <c r="L18" s="22" t="s">
        <v>23</v>
      </c>
    </row>
    <row r="19" spans="1:12" x14ac:dyDescent="0.25">
      <c r="A19" s="11"/>
      <c r="B19" s="30">
        <v>0.16666666666666666</v>
      </c>
      <c r="C19" s="82" t="s">
        <v>139</v>
      </c>
      <c r="D19" s="267" t="s">
        <v>41</v>
      </c>
      <c r="E19" s="268"/>
      <c r="F19" s="268"/>
      <c r="G19" s="268"/>
      <c r="H19" s="268"/>
      <c r="I19" s="87"/>
      <c r="J19" s="20"/>
      <c r="K19" s="20"/>
      <c r="L19" s="22" t="s">
        <v>8</v>
      </c>
    </row>
    <row r="20" spans="1:12" x14ac:dyDescent="0.25">
      <c r="A20" s="11"/>
      <c r="B20" s="72"/>
      <c r="C20" s="73"/>
      <c r="D20" s="17">
        <v>0.22083333333333333</v>
      </c>
      <c r="E20" s="18" t="s">
        <v>139</v>
      </c>
      <c r="F20" s="18">
        <v>1201</v>
      </c>
      <c r="G20" s="17">
        <v>0.27847222222222223</v>
      </c>
      <c r="H20" s="18" t="s">
        <v>140</v>
      </c>
      <c r="I20" s="14"/>
      <c r="J20" s="15"/>
      <c r="K20" s="15"/>
      <c r="L20" s="22" t="s">
        <v>8</v>
      </c>
    </row>
    <row r="21" spans="1:12" x14ac:dyDescent="0.25">
      <c r="A21" s="11"/>
      <c r="B21" s="12"/>
      <c r="C21" s="13"/>
      <c r="D21" s="17">
        <v>0.28402777777777777</v>
      </c>
      <c r="E21" s="18" t="s">
        <v>140</v>
      </c>
      <c r="F21" s="18">
        <v>1200</v>
      </c>
      <c r="G21" s="17">
        <v>0.35486111111111113</v>
      </c>
      <c r="H21" s="18" t="s">
        <v>139</v>
      </c>
      <c r="I21" s="14"/>
      <c r="J21" s="15"/>
      <c r="K21" s="15"/>
      <c r="L21" s="22" t="s">
        <v>8</v>
      </c>
    </row>
    <row r="22" spans="1:12" x14ac:dyDescent="0.25">
      <c r="A22" s="11"/>
      <c r="B22" s="12"/>
      <c r="C22" s="13"/>
      <c r="D22" s="41">
        <v>0.39097222222222222</v>
      </c>
      <c r="E22" s="42" t="s">
        <v>139</v>
      </c>
      <c r="F22" s="42">
        <v>1205</v>
      </c>
      <c r="G22" s="41">
        <v>0.45069444444444445</v>
      </c>
      <c r="H22" s="42" t="s">
        <v>140</v>
      </c>
      <c r="I22" s="14"/>
      <c r="J22" s="15"/>
      <c r="K22" s="15"/>
      <c r="L22" s="22" t="s">
        <v>8</v>
      </c>
    </row>
    <row r="23" spans="1:12" x14ac:dyDescent="0.25">
      <c r="A23" s="79"/>
      <c r="B23" s="80"/>
      <c r="C23" s="81"/>
      <c r="D23" s="234" t="s">
        <v>28</v>
      </c>
      <c r="E23" s="235"/>
      <c r="F23" s="235"/>
      <c r="G23" s="235"/>
      <c r="H23" s="236"/>
      <c r="I23" s="149">
        <v>0.46875</v>
      </c>
      <c r="J23" s="164">
        <v>7.25</v>
      </c>
      <c r="K23" s="21">
        <f>J23*4/7</f>
        <v>4.1428571428571432</v>
      </c>
      <c r="L23" s="111" t="s">
        <v>8</v>
      </c>
    </row>
    <row r="24" spans="1:12" x14ac:dyDescent="0.25">
      <c r="A24" s="11" t="s">
        <v>106</v>
      </c>
      <c r="B24" s="12">
        <v>0.52083333333333337</v>
      </c>
      <c r="C24" s="13" t="s">
        <v>140</v>
      </c>
      <c r="D24" s="234" t="s">
        <v>28</v>
      </c>
      <c r="E24" s="235"/>
      <c r="F24" s="235"/>
      <c r="G24" s="235"/>
      <c r="H24" s="236"/>
      <c r="I24" s="14"/>
      <c r="J24" s="15"/>
      <c r="K24" s="15"/>
      <c r="L24" s="16" t="s">
        <v>26</v>
      </c>
    </row>
    <row r="25" spans="1:12" x14ac:dyDescent="0.25">
      <c r="A25" s="125"/>
      <c r="B25" s="126"/>
      <c r="C25" s="127"/>
      <c r="D25" s="150">
        <v>0.54513888888888895</v>
      </c>
      <c r="E25" s="151" t="s">
        <v>140</v>
      </c>
      <c r="F25" s="152">
        <v>1204</v>
      </c>
      <c r="G25" s="150">
        <v>0.60486111111111118</v>
      </c>
      <c r="H25" s="152" t="s">
        <v>139</v>
      </c>
      <c r="I25" s="128"/>
      <c r="J25" s="129"/>
      <c r="K25" s="129"/>
      <c r="L25" s="22" t="s">
        <v>26</v>
      </c>
    </row>
    <row r="26" spans="1:12" x14ac:dyDescent="0.25">
      <c r="A26" s="125"/>
      <c r="B26" s="126"/>
      <c r="C26" s="127"/>
      <c r="D26" s="150">
        <v>0.64097222222222217</v>
      </c>
      <c r="E26" s="152" t="s">
        <v>139</v>
      </c>
      <c r="F26" s="152">
        <v>1209</v>
      </c>
      <c r="G26" s="150">
        <v>0.7006944444444444</v>
      </c>
      <c r="H26" s="151" t="s">
        <v>140</v>
      </c>
      <c r="I26" s="128"/>
      <c r="J26" s="129"/>
      <c r="K26" s="129"/>
      <c r="L26" s="22" t="s">
        <v>26</v>
      </c>
    </row>
    <row r="27" spans="1:12" x14ac:dyDescent="0.25">
      <c r="A27" s="125"/>
      <c r="B27" s="126"/>
      <c r="C27" s="127"/>
      <c r="D27" s="150">
        <v>0.71180555555555547</v>
      </c>
      <c r="E27" s="151" t="s">
        <v>140</v>
      </c>
      <c r="F27" s="152">
        <v>1208</v>
      </c>
      <c r="G27" s="150">
        <v>0.74722222222222223</v>
      </c>
      <c r="H27" s="152" t="s">
        <v>142</v>
      </c>
      <c r="I27" s="128"/>
      <c r="J27" s="129"/>
      <c r="K27" s="129"/>
      <c r="L27" s="22" t="s">
        <v>26</v>
      </c>
    </row>
    <row r="28" spans="1:12" x14ac:dyDescent="0.25">
      <c r="A28" s="125"/>
      <c r="B28" s="126"/>
      <c r="C28" s="127"/>
      <c r="D28" s="150">
        <v>0.74861111111111101</v>
      </c>
      <c r="E28" s="152" t="s">
        <v>142</v>
      </c>
      <c r="F28" s="152">
        <v>1211</v>
      </c>
      <c r="G28" s="150">
        <v>0.78402777777777777</v>
      </c>
      <c r="H28" s="151" t="s">
        <v>140</v>
      </c>
      <c r="I28" s="128"/>
      <c r="J28" s="129"/>
      <c r="K28" s="129"/>
      <c r="L28" s="22" t="s">
        <v>26</v>
      </c>
    </row>
    <row r="29" spans="1:12" x14ac:dyDescent="0.25">
      <c r="A29" s="125"/>
      <c r="B29" s="126"/>
      <c r="C29" s="127"/>
      <c r="D29" s="153">
        <v>0.79513888888888884</v>
      </c>
      <c r="E29" s="154" t="s">
        <v>140</v>
      </c>
      <c r="F29" s="154">
        <v>1210</v>
      </c>
      <c r="G29" s="153">
        <v>0.85486111111111107</v>
      </c>
      <c r="H29" s="154" t="s">
        <v>139</v>
      </c>
      <c r="I29" s="128"/>
      <c r="J29" s="129"/>
      <c r="K29" s="129"/>
      <c r="L29" s="22" t="s">
        <v>26</v>
      </c>
    </row>
    <row r="30" spans="1:12" x14ac:dyDescent="0.25">
      <c r="A30" s="11"/>
      <c r="B30" s="12"/>
      <c r="C30" s="13"/>
      <c r="D30" s="267" t="s">
        <v>40</v>
      </c>
      <c r="E30" s="268"/>
      <c r="F30" s="268"/>
      <c r="G30" s="268"/>
      <c r="H30" s="268"/>
      <c r="I30" s="119">
        <v>0.91666666666666663</v>
      </c>
      <c r="J30" s="20">
        <v>9.5</v>
      </c>
      <c r="K30" s="20">
        <f>J30/7</f>
        <v>1.3571428571428572</v>
      </c>
      <c r="L30" s="22" t="s">
        <v>26</v>
      </c>
    </row>
    <row r="31" spans="1:12" x14ac:dyDescent="0.25">
      <c r="A31" s="11"/>
      <c r="B31" s="30">
        <v>0.17708333333333334</v>
      </c>
      <c r="C31" s="82" t="s">
        <v>139</v>
      </c>
      <c r="D31" s="267" t="s">
        <v>41</v>
      </c>
      <c r="E31" s="268"/>
      <c r="F31" s="268"/>
      <c r="G31" s="268"/>
      <c r="H31" s="268"/>
      <c r="I31" s="87"/>
      <c r="J31" s="20"/>
      <c r="K31" s="20"/>
      <c r="L31" s="22" t="s">
        <v>9</v>
      </c>
    </row>
    <row r="32" spans="1:12" x14ac:dyDescent="0.25">
      <c r="A32" s="11"/>
      <c r="B32" s="72"/>
      <c r="C32" s="73"/>
      <c r="D32" s="17">
        <v>0.22083333333333333</v>
      </c>
      <c r="E32" s="18" t="s">
        <v>139</v>
      </c>
      <c r="F32" s="18">
        <v>1201</v>
      </c>
      <c r="G32" s="17">
        <v>0.27847222222222223</v>
      </c>
      <c r="H32" s="18" t="s">
        <v>140</v>
      </c>
      <c r="I32" s="14"/>
      <c r="J32" s="15"/>
      <c r="K32" s="15"/>
      <c r="L32" s="22" t="s">
        <v>9</v>
      </c>
    </row>
    <row r="33" spans="1:12" x14ac:dyDescent="0.25">
      <c r="A33" s="11"/>
      <c r="B33" s="12"/>
      <c r="C33" s="13"/>
      <c r="D33" s="17">
        <v>0.2951388888888889</v>
      </c>
      <c r="E33" s="18" t="s">
        <v>140</v>
      </c>
      <c r="F33" s="18">
        <v>1214</v>
      </c>
      <c r="G33" s="17">
        <v>0.35486111111111113</v>
      </c>
      <c r="H33" s="18" t="s">
        <v>139</v>
      </c>
      <c r="I33" s="14"/>
      <c r="J33" s="15"/>
      <c r="K33" s="15"/>
      <c r="L33" s="22" t="s">
        <v>9</v>
      </c>
    </row>
    <row r="34" spans="1:12" x14ac:dyDescent="0.25">
      <c r="A34" s="11"/>
      <c r="B34" s="12"/>
      <c r="C34" s="13"/>
      <c r="D34" s="41">
        <v>0.39097222222222222</v>
      </c>
      <c r="E34" s="42" t="s">
        <v>139</v>
      </c>
      <c r="F34" s="42">
        <v>1205</v>
      </c>
      <c r="G34" s="41">
        <v>0.45069444444444445</v>
      </c>
      <c r="H34" s="42" t="s">
        <v>140</v>
      </c>
      <c r="I34" s="14"/>
      <c r="J34" s="15"/>
      <c r="K34" s="15"/>
      <c r="L34" s="22" t="s">
        <v>9</v>
      </c>
    </row>
    <row r="35" spans="1:12" x14ac:dyDescent="0.25">
      <c r="A35" s="79"/>
      <c r="B35" s="80"/>
      <c r="C35" s="81"/>
      <c r="D35" s="234" t="s">
        <v>28</v>
      </c>
      <c r="E35" s="235"/>
      <c r="F35" s="235"/>
      <c r="G35" s="235"/>
      <c r="H35" s="236"/>
      <c r="I35" s="149">
        <v>0.5</v>
      </c>
      <c r="J35" s="164">
        <v>7.75</v>
      </c>
      <c r="K35" s="21">
        <f>J35/7</f>
        <v>1.1071428571428572</v>
      </c>
      <c r="L35" s="111" t="s">
        <v>9</v>
      </c>
    </row>
    <row r="36" spans="1:12" x14ac:dyDescent="0.25">
      <c r="A36" s="11" t="s">
        <v>144</v>
      </c>
      <c r="B36" s="12">
        <v>0.52083333333333337</v>
      </c>
      <c r="C36" s="13" t="s">
        <v>140</v>
      </c>
      <c r="D36" s="234" t="s">
        <v>28</v>
      </c>
      <c r="E36" s="235"/>
      <c r="F36" s="235"/>
      <c r="G36" s="235"/>
      <c r="H36" s="236"/>
      <c r="I36" s="14"/>
      <c r="J36" s="15"/>
      <c r="K36" s="15"/>
      <c r="L36" s="16" t="s">
        <v>9</v>
      </c>
    </row>
    <row r="37" spans="1:12" x14ac:dyDescent="0.25">
      <c r="A37" s="125"/>
      <c r="B37" s="126"/>
      <c r="C37" s="127"/>
      <c r="D37" s="150">
        <v>0.54513888888888895</v>
      </c>
      <c r="E37" s="151" t="s">
        <v>140</v>
      </c>
      <c r="F37" s="152">
        <v>1204</v>
      </c>
      <c r="G37" s="150">
        <v>0.60486111111111118</v>
      </c>
      <c r="H37" s="152" t="s">
        <v>139</v>
      </c>
      <c r="I37" s="128"/>
      <c r="J37" s="129"/>
      <c r="K37" s="129"/>
      <c r="L37" s="22" t="s">
        <v>9</v>
      </c>
    </row>
    <row r="38" spans="1:12" x14ac:dyDescent="0.25">
      <c r="A38" s="125"/>
      <c r="B38" s="126"/>
      <c r="C38" s="127"/>
      <c r="D38" s="150">
        <v>0.64097222222222217</v>
      </c>
      <c r="E38" s="152" t="s">
        <v>139</v>
      </c>
      <c r="F38" s="152">
        <v>1209</v>
      </c>
      <c r="G38" s="150">
        <v>0.7006944444444444</v>
      </c>
      <c r="H38" s="151" t="s">
        <v>140</v>
      </c>
      <c r="I38" s="128"/>
      <c r="J38" s="129"/>
      <c r="K38" s="129"/>
      <c r="L38" s="22" t="s">
        <v>9</v>
      </c>
    </row>
    <row r="39" spans="1:12" x14ac:dyDescent="0.25">
      <c r="A39" s="125"/>
      <c r="B39" s="126"/>
      <c r="C39" s="127"/>
      <c r="D39" s="150">
        <v>0.71180555555555547</v>
      </c>
      <c r="E39" s="151" t="s">
        <v>140</v>
      </c>
      <c r="F39" s="152">
        <v>1208</v>
      </c>
      <c r="G39" s="150">
        <v>0.74722222222222223</v>
      </c>
      <c r="H39" s="152" t="s">
        <v>142</v>
      </c>
      <c r="I39" s="128"/>
      <c r="J39" s="129"/>
      <c r="K39" s="129"/>
      <c r="L39" s="22" t="s">
        <v>9</v>
      </c>
    </row>
    <row r="40" spans="1:12" x14ac:dyDescent="0.25">
      <c r="A40" s="125"/>
      <c r="B40" s="126"/>
      <c r="C40" s="127"/>
      <c r="D40" s="150">
        <v>0.74861111111111101</v>
      </c>
      <c r="E40" s="152" t="s">
        <v>142</v>
      </c>
      <c r="F40" s="152">
        <v>1211</v>
      </c>
      <c r="G40" s="150">
        <v>0.78402777777777777</v>
      </c>
      <c r="H40" s="151" t="s">
        <v>140</v>
      </c>
      <c r="I40" s="128"/>
      <c r="J40" s="129"/>
      <c r="K40" s="129"/>
      <c r="L40" s="22" t="s">
        <v>9</v>
      </c>
    </row>
    <row r="41" spans="1:12" x14ac:dyDescent="0.25">
      <c r="A41" s="125"/>
      <c r="B41" s="126"/>
      <c r="C41" s="127"/>
      <c r="D41" s="153">
        <v>0.79513888888888884</v>
      </c>
      <c r="E41" s="154" t="s">
        <v>140</v>
      </c>
      <c r="F41" s="154">
        <v>1210</v>
      </c>
      <c r="G41" s="153">
        <v>0.85486111111111107</v>
      </c>
      <c r="H41" s="154" t="s">
        <v>139</v>
      </c>
      <c r="I41" s="128"/>
      <c r="J41" s="129"/>
      <c r="K41" s="129"/>
      <c r="L41" s="22" t="s">
        <v>9</v>
      </c>
    </row>
    <row r="42" spans="1:12" x14ac:dyDescent="0.25">
      <c r="A42" s="11"/>
      <c r="B42" s="12"/>
      <c r="C42" s="13"/>
      <c r="D42" s="267" t="s">
        <v>40</v>
      </c>
      <c r="E42" s="268"/>
      <c r="F42" s="268"/>
      <c r="G42" s="268"/>
      <c r="H42" s="268"/>
      <c r="I42" s="119">
        <v>0.90625</v>
      </c>
      <c r="J42" s="20">
        <v>9.25</v>
      </c>
      <c r="K42" s="20">
        <f>J42/7</f>
        <v>1.3214285714285714</v>
      </c>
      <c r="L42" s="22" t="s">
        <v>9</v>
      </c>
    </row>
    <row r="43" spans="1:12" x14ac:dyDescent="0.25">
      <c r="A43" s="11"/>
      <c r="B43" s="30">
        <v>0.25</v>
      </c>
      <c r="C43" s="82" t="s">
        <v>139</v>
      </c>
      <c r="D43" s="267" t="s">
        <v>41</v>
      </c>
      <c r="E43" s="268"/>
      <c r="F43" s="268"/>
      <c r="G43" s="268"/>
      <c r="H43" s="268"/>
      <c r="I43" s="87"/>
      <c r="J43" s="20"/>
      <c r="K43" s="20"/>
      <c r="L43" s="22" t="s">
        <v>25</v>
      </c>
    </row>
    <row r="44" spans="1:12" x14ac:dyDescent="0.25">
      <c r="A44" s="11"/>
      <c r="B44" s="72"/>
      <c r="C44" s="73"/>
      <c r="D44" s="17">
        <v>0.30763888888888891</v>
      </c>
      <c r="E44" s="18" t="s">
        <v>139</v>
      </c>
      <c r="F44" s="18">
        <v>1203</v>
      </c>
      <c r="G44" s="17">
        <v>0.36736111111111108</v>
      </c>
      <c r="H44" s="18" t="s">
        <v>140</v>
      </c>
      <c r="I44" s="14"/>
      <c r="J44" s="15"/>
      <c r="K44" s="15"/>
      <c r="L44" s="22" t="s">
        <v>25</v>
      </c>
    </row>
    <row r="45" spans="1:12" x14ac:dyDescent="0.25">
      <c r="A45" s="11"/>
      <c r="B45" s="12"/>
      <c r="C45" s="13"/>
      <c r="D45" s="17">
        <v>0.37847222222222227</v>
      </c>
      <c r="E45" s="18" t="s">
        <v>140</v>
      </c>
      <c r="F45" s="18">
        <v>1202</v>
      </c>
      <c r="G45" s="17">
        <v>0.41388888888888892</v>
      </c>
      <c r="H45" s="18" t="s">
        <v>142</v>
      </c>
      <c r="I45" s="14"/>
      <c r="J45" s="15"/>
      <c r="K45" s="15"/>
      <c r="L45" s="22" t="s">
        <v>25</v>
      </c>
    </row>
    <row r="46" spans="1:12" x14ac:dyDescent="0.25">
      <c r="A46" s="11"/>
      <c r="B46" s="12"/>
      <c r="C46" s="13"/>
      <c r="D46" s="41">
        <v>0.4152777777777778</v>
      </c>
      <c r="E46" s="42" t="s">
        <v>142</v>
      </c>
      <c r="F46" s="42">
        <v>1205</v>
      </c>
      <c r="G46" s="41">
        <v>0.45069444444444445</v>
      </c>
      <c r="H46" s="42" t="s">
        <v>140</v>
      </c>
      <c r="I46" s="14"/>
      <c r="J46" s="15"/>
      <c r="K46" s="15"/>
      <c r="L46" s="22" t="s">
        <v>25</v>
      </c>
    </row>
    <row r="47" spans="1:12" x14ac:dyDescent="0.25">
      <c r="A47" s="79"/>
      <c r="B47" s="80"/>
      <c r="C47" s="81"/>
      <c r="D47" s="234" t="s">
        <v>28</v>
      </c>
      <c r="E47" s="235"/>
      <c r="F47" s="235"/>
      <c r="G47" s="235"/>
      <c r="H47" s="236"/>
      <c r="I47" s="149">
        <v>0.5</v>
      </c>
      <c r="J47" s="164">
        <v>6</v>
      </c>
      <c r="K47" s="21">
        <f>J47/7</f>
        <v>0.8571428571428571</v>
      </c>
      <c r="L47" s="111" t="s">
        <v>25</v>
      </c>
    </row>
    <row r="48" spans="1:12" x14ac:dyDescent="0.25">
      <c r="A48" s="11" t="s">
        <v>145</v>
      </c>
      <c r="B48" s="12">
        <v>0.48958333333333331</v>
      </c>
      <c r="C48" s="13" t="s">
        <v>140</v>
      </c>
      <c r="D48" s="234" t="s">
        <v>28</v>
      </c>
      <c r="E48" s="235"/>
      <c r="F48" s="235"/>
      <c r="G48" s="235"/>
      <c r="H48" s="236"/>
      <c r="I48" s="14"/>
      <c r="J48" s="15"/>
      <c r="K48" s="15"/>
      <c r="L48" s="16" t="s">
        <v>25</v>
      </c>
    </row>
    <row r="49" spans="1:13" x14ac:dyDescent="0.25">
      <c r="A49" s="125"/>
      <c r="B49" s="126"/>
      <c r="C49" s="127"/>
      <c r="D49" s="150">
        <v>0.54513888888888895</v>
      </c>
      <c r="E49" s="151" t="s">
        <v>140</v>
      </c>
      <c r="F49" s="152">
        <v>1204</v>
      </c>
      <c r="G49" s="150">
        <v>0.60486111111111118</v>
      </c>
      <c r="H49" s="152" t="s">
        <v>139</v>
      </c>
      <c r="I49" s="128"/>
      <c r="J49" s="129"/>
      <c r="K49" s="129"/>
      <c r="L49" s="22" t="s">
        <v>25</v>
      </c>
    </row>
    <row r="50" spans="1:13" x14ac:dyDescent="0.25">
      <c r="A50" s="125"/>
      <c r="B50" s="126"/>
      <c r="C50" s="127"/>
      <c r="D50" s="150">
        <v>0.64097222222222217</v>
      </c>
      <c r="E50" s="152" t="s">
        <v>139</v>
      </c>
      <c r="F50" s="152">
        <v>1209</v>
      </c>
      <c r="G50" s="150">
        <v>0.7006944444444444</v>
      </c>
      <c r="H50" s="151" t="s">
        <v>140</v>
      </c>
      <c r="I50" s="128"/>
      <c r="J50" s="129"/>
      <c r="K50" s="129"/>
      <c r="L50" s="22" t="s">
        <v>25</v>
      </c>
    </row>
    <row r="51" spans="1:13" x14ac:dyDescent="0.25">
      <c r="A51" s="125"/>
      <c r="B51" s="126"/>
      <c r="C51" s="127"/>
      <c r="D51" s="150">
        <v>0.71180555555555547</v>
      </c>
      <c r="E51" s="151" t="s">
        <v>140</v>
      </c>
      <c r="F51" s="152">
        <v>1208</v>
      </c>
      <c r="G51" s="150">
        <v>0.7715277777777777</v>
      </c>
      <c r="H51" s="152" t="s">
        <v>139</v>
      </c>
      <c r="I51" s="128"/>
      <c r="J51" s="129"/>
      <c r="K51" s="129"/>
      <c r="L51" s="22" t="s">
        <v>25</v>
      </c>
    </row>
    <row r="52" spans="1:13" x14ac:dyDescent="0.25">
      <c r="A52" s="125"/>
      <c r="B52" s="126"/>
      <c r="C52" s="127"/>
      <c r="D52" s="150">
        <v>0.80763888888888891</v>
      </c>
      <c r="E52" s="152" t="s">
        <v>139</v>
      </c>
      <c r="F52" s="152">
        <v>1213</v>
      </c>
      <c r="G52" s="150">
        <v>0.86736111111111114</v>
      </c>
      <c r="H52" s="151" t="s">
        <v>140</v>
      </c>
      <c r="I52" s="128"/>
      <c r="J52" s="129"/>
      <c r="K52" s="129"/>
      <c r="L52" s="22" t="s">
        <v>25</v>
      </c>
    </row>
    <row r="53" spans="1:13" x14ac:dyDescent="0.25">
      <c r="A53" s="79"/>
      <c r="B53" s="80"/>
      <c r="C53" s="81"/>
      <c r="D53" s="267" t="s">
        <v>28</v>
      </c>
      <c r="E53" s="268"/>
      <c r="F53" s="268"/>
      <c r="G53" s="268"/>
      <c r="H53" s="268"/>
      <c r="I53" s="29">
        <v>0.90625</v>
      </c>
      <c r="J53" s="21">
        <v>10</v>
      </c>
      <c r="K53" s="21">
        <f>J53/7</f>
        <v>1.4285714285714286</v>
      </c>
      <c r="L53" s="111" t="s">
        <v>25</v>
      </c>
      <c r="M53" t="s">
        <v>146</v>
      </c>
    </row>
    <row r="54" spans="1:13" x14ac:dyDescent="0.25">
      <c r="A54" s="11" t="s">
        <v>147</v>
      </c>
      <c r="B54" s="12">
        <v>0.86458333333333337</v>
      </c>
      <c r="C54" s="13" t="s">
        <v>140</v>
      </c>
      <c r="D54" s="253" t="s">
        <v>28</v>
      </c>
      <c r="E54" s="254"/>
      <c r="F54" s="254"/>
      <c r="G54" s="254"/>
      <c r="H54" s="255"/>
      <c r="I54" s="14"/>
      <c r="J54" s="15"/>
      <c r="K54" s="15"/>
      <c r="L54" s="22" t="s">
        <v>25</v>
      </c>
    </row>
    <row r="55" spans="1:13" x14ac:dyDescent="0.25">
      <c r="A55" s="125"/>
      <c r="B55" s="126"/>
      <c r="C55" s="127"/>
      <c r="D55" s="150">
        <v>0.87847222222222221</v>
      </c>
      <c r="E55" s="151" t="s">
        <v>140</v>
      </c>
      <c r="F55" s="152">
        <v>1212</v>
      </c>
      <c r="G55" s="150">
        <v>0.93819444444444444</v>
      </c>
      <c r="H55" s="152" t="s">
        <v>139</v>
      </c>
      <c r="I55" s="128"/>
      <c r="J55" s="129"/>
      <c r="K55" s="129"/>
      <c r="L55" s="22" t="s">
        <v>25</v>
      </c>
    </row>
    <row r="56" spans="1:13" x14ac:dyDescent="0.25">
      <c r="A56" s="11"/>
      <c r="B56" s="12"/>
      <c r="C56" s="13"/>
      <c r="D56" s="267" t="s">
        <v>40</v>
      </c>
      <c r="E56" s="268"/>
      <c r="F56" s="268"/>
      <c r="G56" s="268"/>
      <c r="H56" s="268"/>
      <c r="I56" s="87"/>
      <c r="J56" s="101"/>
      <c r="K56" s="101"/>
      <c r="L56" s="22" t="s">
        <v>25</v>
      </c>
    </row>
    <row r="57" spans="1:13" x14ac:dyDescent="0.25">
      <c r="A57" s="11"/>
      <c r="B57" s="12"/>
      <c r="C57" s="13"/>
      <c r="D57" s="267" t="s">
        <v>148</v>
      </c>
      <c r="E57" s="268"/>
      <c r="F57" s="268"/>
      <c r="G57" s="268"/>
      <c r="H57" s="268"/>
      <c r="I57" s="87"/>
      <c r="J57" s="101"/>
      <c r="K57" s="101"/>
      <c r="L57" s="22" t="s">
        <v>21</v>
      </c>
    </row>
    <row r="58" spans="1:13" x14ac:dyDescent="0.25">
      <c r="A58" s="11"/>
      <c r="B58" s="72"/>
      <c r="C58" s="73"/>
      <c r="D58" s="267" t="s">
        <v>41</v>
      </c>
      <c r="E58" s="268"/>
      <c r="F58" s="268"/>
      <c r="G58" s="268"/>
      <c r="H58" s="268"/>
      <c r="I58" s="87"/>
      <c r="J58" s="101"/>
      <c r="K58" s="101"/>
      <c r="L58" s="22" t="s">
        <v>21</v>
      </c>
    </row>
    <row r="59" spans="1:13" x14ac:dyDescent="0.25">
      <c r="A59" s="11"/>
      <c r="B59" s="72"/>
      <c r="C59" s="73"/>
      <c r="D59" s="17">
        <v>0.22083333333333333</v>
      </c>
      <c r="E59" s="18" t="s">
        <v>139</v>
      </c>
      <c r="F59" s="18">
        <v>1201</v>
      </c>
      <c r="G59" s="17">
        <v>0.27847222222222223</v>
      </c>
      <c r="H59" s="18" t="s">
        <v>140</v>
      </c>
      <c r="I59" s="14"/>
      <c r="J59" s="15"/>
      <c r="K59" s="15"/>
      <c r="L59" s="22" t="s">
        <v>21</v>
      </c>
    </row>
    <row r="60" spans="1:13" x14ac:dyDescent="0.25">
      <c r="A60" s="11"/>
      <c r="B60" s="12"/>
      <c r="C60" s="13"/>
      <c r="D60" s="17">
        <v>0.28402777777777777</v>
      </c>
      <c r="E60" s="18" t="s">
        <v>140</v>
      </c>
      <c r="F60" s="18">
        <v>1200</v>
      </c>
      <c r="G60" s="17">
        <v>0.35486111111111113</v>
      </c>
      <c r="H60" s="18" t="s">
        <v>139</v>
      </c>
      <c r="I60" s="14"/>
      <c r="J60" s="15"/>
      <c r="K60" s="15"/>
      <c r="L60" s="22" t="s">
        <v>21</v>
      </c>
    </row>
    <row r="61" spans="1:13" x14ac:dyDescent="0.25">
      <c r="A61" s="11"/>
      <c r="B61" s="12"/>
      <c r="C61" s="13"/>
      <c r="D61" s="41">
        <v>0.39097222222222222</v>
      </c>
      <c r="E61" s="42" t="s">
        <v>139</v>
      </c>
      <c r="F61" s="42">
        <v>1205</v>
      </c>
      <c r="G61" s="41">
        <v>0.45069444444444445</v>
      </c>
      <c r="H61" s="42" t="s">
        <v>140</v>
      </c>
      <c r="I61" s="14"/>
      <c r="J61" s="15"/>
      <c r="K61" s="15"/>
      <c r="L61" s="22" t="s">
        <v>21</v>
      </c>
    </row>
    <row r="62" spans="1:13" x14ac:dyDescent="0.25">
      <c r="A62" s="79"/>
      <c r="B62" s="80"/>
      <c r="C62" s="81"/>
      <c r="D62" s="234" t="s">
        <v>28</v>
      </c>
      <c r="E62" s="235"/>
      <c r="F62" s="235"/>
      <c r="G62" s="235"/>
      <c r="H62" s="236"/>
      <c r="I62" s="149">
        <v>0.46875</v>
      </c>
      <c r="J62" s="164">
        <v>10.5</v>
      </c>
      <c r="K62" s="21">
        <f>J62/7</f>
        <v>1.5</v>
      </c>
      <c r="L62" s="111" t="s">
        <v>21</v>
      </c>
    </row>
    <row r="63" spans="1:13" x14ac:dyDescent="0.25">
      <c r="J63" s="10" t="s">
        <v>20</v>
      </c>
      <c r="K63" s="5">
        <f>SUM(K12:K62)</f>
        <v>17.142857142857146</v>
      </c>
    </row>
  </sheetData>
  <sheetProtection algorithmName="SHA-512" hashValue="GP1NGqZl4d7JkaGS7/oKspzCIKLKGq5gMSazQSYojTKL8JAvL3n+SxQjMaXf+bWrl2FH5Gn7cRuZ37nGl9HgRw==" saltValue="IsITtsICjEOPEKoxLTH6pQ==" spinCount="100000" sheet="1" objects="1" scenarios="1" selectLockedCells="1" selectUnlockedCells="1"/>
  <mergeCells count="19">
    <mergeCell ref="D12:H12"/>
    <mergeCell ref="D18:H18"/>
    <mergeCell ref="D23:H23"/>
    <mergeCell ref="D24:H24"/>
    <mergeCell ref="D54:H54"/>
    <mergeCell ref="D62:H62"/>
    <mergeCell ref="D57:H57"/>
    <mergeCell ref="D56:H56"/>
    <mergeCell ref="D58:H58"/>
    <mergeCell ref="D19:H19"/>
    <mergeCell ref="D31:H31"/>
    <mergeCell ref="D36:H36"/>
    <mergeCell ref="D47:H47"/>
    <mergeCell ref="D53:H53"/>
    <mergeCell ref="D30:H30"/>
    <mergeCell ref="D35:H35"/>
    <mergeCell ref="D42:H42"/>
    <mergeCell ref="D43:H43"/>
    <mergeCell ref="D48:H48"/>
  </mergeCells>
  <pageMargins left="0.7" right="0.7" top="0.78740157499999996" bottom="0.78740157499999996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3336-BC7D-413B-8FF5-409C97D7AA95}">
  <dimension ref="A1:L103"/>
  <sheetViews>
    <sheetView topLeftCell="A55" workbookViewId="0">
      <selection activeCell="A2" sqref="A2"/>
    </sheetView>
  </sheetViews>
  <sheetFormatPr defaultRowHeight="15" x14ac:dyDescent="0.25"/>
  <cols>
    <col min="1" max="1" width="10.7109375" customWidth="1"/>
    <col min="2" max="2" width="6.7109375" customWidth="1"/>
    <col min="3" max="3" width="9.28515625" customWidth="1"/>
    <col min="4" max="4" width="6.42578125" customWidth="1"/>
    <col min="5" max="5" width="9.42578125" customWidth="1"/>
    <col min="7" max="7" width="6.28515625" customWidth="1"/>
    <col min="8" max="8" width="9.7109375" customWidth="1"/>
    <col min="9" max="9" width="7.7109375" style="167" customWidth="1"/>
    <col min="10" max="11" width="7.7109375" customWidth="1"/>
    <col min="12" max="12" width="11.7109375" customWidth="1"/>
  </cols>
  <sheetData>
    <row r="1" spans="1:12" ht="23.25" x14ac:dyDescent="0.35">
      <c r="A1" s="1" t="s">
        <v>216</v>
      </c>
    </row>
    <row r="3" spans="1:12" x14ac:dyDescent="0.25">
      <c r="A3" s="2" t="s">
        <v>10</v>
      </c>
      <c r="B3" s="2"/>
      <c r="C3" s="2"/>
      <c r="D3" s="2"/>
      <c r="E3" s="2"/>
      <c r="F3" s="5">
        <f>K102</f>
        <v>44.071428571428577</v>
      </c>
      <c r="G3" s="6"/>
      <c r="H3" s="6"/>
      <c r="I3" s="168"/>
      <c r="J3" s="88"/>
      <c r="K3" s="88"/>
      <c r="L3" s="88"/>
    </row>
    <row r="4" spans="1:12" x14ac:dyDescent="0.25">
      <c r="A4" s="6" t="s">
        <v>52</v>
      </c>
      <c r="B4" s="6"/>
      <c r="C4" s="6"/>
      <c r="D4" s="6"/>
      <c r="E4" s="7"/>
      <c r="F4" s="7">
        <f>37.5/7</f>
        <v>5.3571428571428568</v>
      </c>
      <c r="G4" s="6"/>
      <c r="H4" s="6"/>
      <c r="I4" s="168"/>
      <c r="J4" s="88"/>
      <c r="K4" s="88"/>
      <c r="L4" s="88"/>
    </row>
    <row r="5" spans="1:12" s="6" customFormat="1" x14ac:dyDescent="0.25">
      <c r="A5" s="2" t="s">
        <v>53</v>
      </c>
      <c r="B5" s="2"/>
      <c r="C5" s="2"/>
      <c r="D5" s="2"/>
      <c r="E5" s="2"/>
      <c r="F5" s="5">
        <f>F3/F4</f>
        <v>8.2266666666666683</v>
      </c>
      <c r="I5" s="168"/>
      <c r="J5" s="88"/>
      <c r="K5" s="88"/>
      <c r="L5" s="88"/>
    </row>
    <row r="6" spans="1:12" s="6" customFormat="1" x14ac:dyDescent="0.25">
      <c r="A6" s="2" t="s">
        <v>54</v>
      </c>
      <c r="B6" s="2"/>
      <c r="C6" s="2"/>
      <c r="D6" s="2"/>
      <c r="E6" s="2"/>
      <c r="F6" s="5">
        <f>F5*1.15</f>
        <v>9.4606666666666683</v>
      </c>
      <c r="G6" s="8"/>
      <c r="I6" s="168"/>
      <c r="J6" s="88"/>
      <c r="K6" s="88"/>
      <c r="L6" s="88"/>
    </row>
    <row r="7" spans="1:12" s="6" customFormat="1" x14ac:dyDescent="0.25">
      <c r="A7"/>
      <c r="B7"/>
      <c r="C7"/>
      <c r="D7"/>
      <c r="E7"/>
      <c r="F7"/>
      <c r="G7"/>
      <c r="H7"/>
      <c r="I7" s="168"/>
      <c r="J7" s="89"/>
      <c r="K7" s="89"/>
      <c r="L7" s="89"/>
    </row>
    <row r="8" spans="1:12" s="6" customFormat="1" x14ac:dyDescent="0.25">
      <c r="A8" s="2" t="s">
        <v>14</v>
      </c>
      <c r="B8" s="2"/>
      <c r="C8" s="2"/>
      <c r="D8"/>
      <c r="E8"/>
      <c r="F8"/>
      <c r="G8"/>
      <c r="H8"/>
      <c r="I8" s="167"/>
      <c r="J8"/>
      <c r="K8"/>
      <c r="L8"/>
    </row>
    <row r="9" spans="1:12" x14ac:dyDescent="0.25">
      <c r="A9" s="9" t="s">
        <v>0</v>
      </c>
      <c r="B9" s="9" t="s">
        <v>15</v>
      </c>
      <c r="C9" s="9" t="s">
        <v>2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2</v>
      </c>
      <c r="I9" s="169" t="s">
        <v>16</v>
      </c>
      <c r="J9" s="9" t="s">
        <v>17</v>
      </c>
      <c r="K9" s="9" t="s">
        <v>18</v>
      </c>
      <c r="L9" s="9" t="s">
        <v>5</v>
      </c>
    </row>
    <row r="10" spans="1:12" x14ac:dyDescent="0.25">
      <c r="A10" s="11" t="s">
        <v>21</v>
      </c>
      <c r="B10" s="12">
        <v>0.4375</v>
      </c>
      <c r="C10" s="13" t="s">
        <v>196</v>
      </c>
      <c r="D10" s="234" t="s">
        <v>197</v>
      </c>
      <c r="E10" s="235"/>
      <c r="F10" s="235"/>
      <c r="G10" s="235"/>
      <c r="H10" s="236"/>
      <c r="I10" s="19"/>
      <c r="J10" s="15"/>
      <c r="K10" s="15"/>
      <c r="L10" s="16" t="s">
        <v>23</v>
      </c>
    </row>
    <row r="11" spans="1:12" x14ac:dyDescent="0.25">
      <c r="A11" s="11"/>
      <c r="B11" s="12"/>
      <c r="C11" s="13"/>
      <c r="D11" s="17"/>
      <c r="E11" s="18" t="s">
        <v>196</v>
      </c>
      <c r="F11" s="18">
        <v>1170</v>
      </c>
      <c r="G11" s="17"/>
      <c r="H11" s="18" t="s">
        <v>198</v>
      </c>
      <c r="I11" s="19"/>
      <c r="J11" s="15"/>
      <c r="K11" s="15"/>
      <c r="L11" s="22"/>
    </row>
    <row r="12" spans="1:12" x14ac:dyDescent="0.25">
      <c r="A12" s="13"/>
      <c r="B12" s="13"/>
      <c r="C12" s="13"/>
      <c r="D12" s="17"/>
      <c r="E12" s="18" t="s">
        <v>198</v>
      </c>
      <c r="F12" s="18">
        <v>1179</v>
      </c>
      <c r="G12" s="17"/>
      <c r="H12" s="18" t="s">
        <v>199</v>
      </c>
      <c r="I12" s="19"/>
      <c r="J12" s="20"/>
      <c r="K12" s="20"/>
      <c r="L12" s="22"/>
    </row>
    <row r="13" spans="1:12" x14ac:dyDescent="0.25">
      <c r="A13" s="11"/>
      <c r="B13" s="12"/>
      <c r="C13" s="13"/>
      <c r="D13" s="244" t="s">
        <v>40</v>
      </c>
      <c r="E13" s="245"/>
      <c r="F13" s="245"/>
      <c r="G13" s="245"/>
      <c r="H13" s="246"/>
      <c r="I13" s="119">
        <v>0.77083333333333337</v>
      </c>
      <c r="J13" s="20">
        <v>8</v>
      </c>
      <c r="K13" s="20">
        <f>J13*4/7</f>
        <v>4.5714285714285712</v>
      </c>
      <c r="L13" s="22"/>
    </row>
    <row r="14" spans="1:12" x14ac:dyDescent="0.25">
      <c r="A14" s="192" t="s">
        <v>21</v>
      </c>
      <c r="B14" s="193">
        <v>0.45833333333333331</v>
      </c>
      <c r="C14" s="194" t="s">
        <v>200</v>
      </c>
      <c r="D14" s="269" t="s">
        <v>41</v>
      </c>
      <c r="E14" s="270"/>
      <c r="F14" s="270"/>
      <c r="G14" s="270"/>
      <c r="H14" s="271"/>
      <c r="I14" s="195"/>
      <c r="J14" s="196"/>
      <c r="K14" s="196"/>
      <c r="L14" s="197" t="s">
        <v>26</v>
      </c>
    </row>
    <row r="15" spans="1:12" x14ac:dyDescent="0.25">
      <c r="A15" s="198"/>
      <c r="B15" s="199"/>
      <c r="C15" s="200"/>
      <c r="D15" s="201"/>
      <c r="E15" s="202" t="s">
        <v>201</v>
      </c>
      <c r="F15" s="202" t="s">
        <v>132</v>
      </c>
      <c r="G15" s="201"/>
      <c r="H15" s="202" t="s">
        <v>196</v>
      </c>
      <c r="I15" s="203"/>
      <c r="J15" s="204"/>
      <c r="K15" s="204"/>
      <c r="L15" s="205"/>
    </row>
    <row r="16" spans="1:12" x14ac:dyDescent="0.25">
      <c r="A16" s="198"/>
      <c r="B16" s="199"/>
      <c r="C16" s="200"/>
      <c r="D16" s="201"/>
      <c r="E16" s="202" t="s">
        <v>196</v>
      </c>
      <c r="F16" s="202">
        <v>1172</v>
      </c>
      <c r="G16" s="201"/>
      <c r="H16" s="202" t="s">
        <v>202</v>
      </c>
      <c r="I16" s="203"/>
      <c r="J16" s="204"/>
      <c r="K16" s="204"/>
      <c r="L16" s="205"/>
    </row>
    <row r="17" spans="1:12" x14ac:dyDescent="0.25">
      <c r="A17" s="198"/>
      <c r="B17" s="199"/>
      <c r="C17" s="200"/>
      <c r="D17" s="201"/>
      <c r="E17" s="202" t="s">
        <v>202</v>
      </c>
      <c r="F17" s="202">
        <v>1179</v>
      </c>
      <c r="G17" s="201"/>
      <c r="H17" s="202" t="s">
        <v>199</v>
      </c>
      <c r="I17" s="203"/>
      <c r="J17" s="204"/>
      <c r="K17" s="204"/>
      <c r="L17" s="205"/>
    </row>
    <row r="18" spans="1:12" ht="15.75" thickBot="1" x14ac:dyDescent="0.3">
      <c r="A18" s="206"/>
      <c r="B18" s="207"/>
      <c r="C18" s="208"/>
      <c r="D18" s="272" t="s">
        <v>40</v>
      </c>
      <c r="E18" s="273"/>
      <c r="F18" s="273"/>
      <c r="G18" s="273"/>
      <c r="H18" s="274"/>
      <c r="I18" s="209">
        <v>0.77083333333333337</v>
      </c>
      <c r="J18" s="210">
        <v>7.5</v>
      </c>
      <c r="K18" s="211">
        <f>J18*1/7</f>
        <v>1.0714285714285714</v>
      </c>
      <c r="L18" s="212"/>
    </row>
    <row r="19" spans="1:12" ht="15.75" thickTop="1" x14ac:dyDescent="0.25">
      <c r="A19" s="11" t="s">
        <v>21</v>
      </c>
      <c r="B19" s="12">
        <v>0.35416666666666669</v>
      </c>
      <c r="C19" s="13" t="s">
        <v>196</v>
      </c>
      <c r="D19" s="234" t="s">
        <v>203</v>
      </c>
      <c r="E19" s="235"/>
      <c r="F19" s="235"/>
      <c r="G19" s="235"/>
      <c r="H19" s="236"/>
      <c r="I19" s="19"/>
      <c r="J19" s="54"/>
      <c r="K19" s="15"/>
      <c r="L19" s="16" t="s">
        <v>9</v>
      </c>
    </row>
    <row r="20" spans="1:12" x14ac:dyDescent="0.25">
      <c r="A20" s="11"/>
      <c r="B20" s="12"/>
      <c r="C20" s="13"/>
      <c r="D20" s="17"/>
      <c r="E20" s="18" t="s">
        <v>196</v>
      </c>
      <c r="F20" s="18">
        <v>1168</v>
      </c>
      <c r="G20" s="17"/>
      <c r="H20" s="18" t="s">
        <v>198</v>
      </c>
      <c r="I20" s="19"/>
      <c r="J20" s="15"/>
      <c r="K20" s="15"/>
      <c r="L20" s="22"/>
    </row>
    <row r="21" spans="1:12" x14ac:dyDescent="0.25">
      <c r="A21" s="11"/>
      <c r="B21" s="12"/>
      <c r="C21" s="13"/>
      <c r="D21" s="17"/>
      <c r="E21" s="18" t="s">
        <v>198</v>
      </c>
      <c r="F21" s="18">
        <v>1177</v>
      </c>
      <c r="G21" s="17"/>
      <c r="H21" s="18" t="s">
        <v>196</v>
      </c>
      <c r="I21" s="19"/>
      <c r="J21" s="15"/>
      <c r="K21" s="15"/>
      <c r="L21" s="22"/>
    </row>
    <row r="22" spans="1:12" x14ac:dyDescent="0.25">
      <c r="A22" s="13"/>
      <c r="B22" s="13"/>
      <c r="C22" s="13"/>
      <c r="D22" s="17"/>
      <c r="E22" s="18" t="s">
        <v>196</v>
      </c>
      <c r="F22" s="18" t="s">
        <v>132</v>
      </c>
      <c r="G22" s="17"/>
      <c r="H22" s="18" t="s">
        <v>204</v>
      </c>
      <c r="I22" s="19"/>
      <c r="J22" s="20"/>
      <c r="K22" s="20"/>
      <c r="L22" s="22"/>
    </row>
    <row r="23" spans="1:12" ht="15.75" thickBot="1" x14ac:dyDescent="0.3">
      <c r="A23" s="11"/>
      <c r="B23" s="12"/>
      <c r="C23" s="13"/>
      <c r="D23" s="239" t="s">
        <v>40</v>
      </c>
      <c r="E23" s="251"/>
      <c r="F23" s="251"/>
      <c r="G23" s="251"/>
      <c r="H23" s="252"/>
      <c r="I23" s="119">
        <v>0.83333333333333337</v>
      </c>
      <c r="J23" s="20">
        <v>11.5</v>
      </c>
      <c r="K23" s="20">
        <f>J23*1/7</f>
        <v>1.6428571428571428</v>
      </c>
      <c r="L23" s="22"/>
    </row>
    <row r="24" spans="1:12" ht="15.75" thickTop="1" x14ac:dyDescent="0.25">
      <c r="A24" s="40" t="s">
        <v>165</v>
      </c>
      <c r="B24" s="46">
        <v>0.1875</v>
      </c>
      <c r="C24" s="76" t="s">
        <v>199</v>
      </c>
      <c r="D24" s="234" t="s">
        <v>41</v>
      </c>
      <c r="E24" s="237"/>
      <c r="F24" s="237"/>
      <c r="G24" s="237"/>
      <c r="H24" s="238"/>
      <c r="I24" s="170"/>
      <c r="J24" s="44"/>
      <c r="K24" s="44"/>
      <c r="L24" s="16" t="s">
        <v>8</v>
      </c>
    </row>
    <row r="25" spans="1:12" x14ac:dyDescent="0.25">
      <c r="A25" s="11"/>
      <c r="B25" s="72"/>
      <c r="C25" s="73"/>
      <c r="D25" s="162"/>
      <c r="E25" s="18" t="s">
        <v>199</v>
      </c>
      <c r="F25" s="163" t="s">
        <v>163</v>
      </c>
      <c r="G25" s="162"/>
      <c r="H25" s="163" t="s">
        <v>205</v>
      </c>
      <c r="I25" s="19"/>
      <c r="J25" s="15"/>
      <c r="K25" s="15"/>
      <c r="L25" s="22"/>
    </row>
    <row r="26" spans="1:12" x14ac:dyDescent="0.25">
      <c r="A26" s="11"/>
      <c r="B26" s="72"/>
      <c r="C26" s="73"/>
      <c r="D26" s="17"/>
      <c r="E26" s="213" t="s">
        <v>205</v>
      </c>
      <c r="F26" s="214">
        <v>1161</v>
      </c>
      <c r="G26" s="215"/>
      <c r="H26" s="18" t="s">
        <v>196</v>
      </c>
      <c r="I26" s="19"/>
      <c r="J26" s="15"/>
      <c r="K26" s="15"/>
      <c r="L26" s="22"/>
    </row>
    <row r="27" spans="1:12" x14ac:dyDescent="0.25">
      <c r="A27" s="11"/>
      <c r="B27" s="72"/>
      <c r="C27" s="73"/>
      <c r="D27" s="17"/>
      <c r="E27" s="18" t="s">
        <v>196</v>
      </c>
      <c r="F27" s="18" t="s">
        <v>132</v>
      </c>
      <c r="G27" s="17"/>
      <c r="H27" s="18" t="s">
        <v>200</v>
      </c>
      <c r="I27" s="19"/>
      <c r="J27" s="15"/>
      <c r="K27" s="15"/>
      <c r="L27" s="22"/>
    </row>
    <row r="28" spans="1:12" ht="15.75" thickBot="1" x14ac:dyDescent="0.3">
      <c r="A28" s="31"/>
      <c r="B28" s="74"/>
      <c r="C28" s="75"/>
      <c r="D28" s="239" t="s">
        <v>40</v>
      </c>
      <c r="E28" s="251"/>
      <c r="F28" s="251"/>
      <c r="G28" s="251"/>
      <c r="H28" s="252"/>
      <c r="I28" s="120">
        <v>0.45833333333333331</v>
      </c>
      <c r="J28" s="20">
        <v>6.5</v>
      </c>
      <c r="K28" s="27">
        <f>J28*4/7</f>
        <v>3.7142857142857144</v>
      </c>
      <c r="L28" s="28"/>
    </row>
    <row r="29" spans="1:12" ht="15.75" thickTop="1" x14ac:dyDescent="0.25">
      <c r="A29" s="11" t="s">
        <v>165</v>
      </c>
      <c r="B29" s="46">
        <v>0.1875</v>
      </c>
      <c r="C29" s="76" t="s">
        <v>199</v>
      </c>
      <c r="D29" s="234" t="s">
        <v>41</v>
      </c>
      <c r="E29" s="237"/>
      <c r="F29" s="237"/>
      <c r="G29" s="237"/>
      <c r="H29" s="238"/>
      <c r="I29" s="19"/>
      <c r="J29" s="15"/>
      <c r="K29" s="15"/>
      <c r="L29" s="22" t="s">
        <v>9</v>
      </c>
    </row>
    <row r="30" spans="1:12" x14ac:dyDescent="0.25">
      <c r="A30" s="11"/>
      <c r="B30" s="72"/>
      <c r="C30" s="73"/>
      <c r="D30" s="162"/>
      <c r="E30" s="18" t="s">
        <v>199</v>
      </c>
      <c r="F30" s="163" t="s">
        <v>163</v>
      </c>
      <c r="G30" s="162"/>
      <c r="H30" s="163" t="s">
        <v>205</v>
      </c>
      <c r="I30" s="19"/>
      <c r="J30" s="15"/>
      <c r="K30" s="15"/>
      <c r="L30" s="22"/>
    </row>
    <row r="31" spans="1:12" x14ac:dyDescent="0.25">
      <c r="A31" s="11"/>
      <c r="B31" s="72"/>
      <c r="C31" s="73"/>
      <c r="D31" s="17"/>
      <c r="E31" s="213" t="s">
        <v>205</v>
      </c>
      <c r="F31" s="214">
        <v>1161</v>
      </c>
      <c r="G31" s="215"/>
      <c r="H31" s="18" t="s">
        <v>196</v>
      </c>
      <c r="I31" s="19"/>
      <c r="J31" s="15"/>
      <c r="K31" s="15"/>
      <c r="L31" s="22"/>
    </row>
    <row r="32" spans="1:12" ht="15.75" thickBot="1" x14ac:dyDescent="0.3">
      <c r="A32" s="31"/>
      <c r="B32" s="74"/>
      <c r="C32" s="75"/>
      <c r="D32" s="239" t="s">
        <v>197</v>
      </c>
      <c r="E32" s="240"/>
      <c r="F32" s="240"/>
      <c r="G32" s="240"/>
      <c r="H32" s="241"/>
      <c r="I32" s="120">
        <v>0.45833333333333331</v>
      </c>
      <c r="J32" s="27">
        <v>6.5</v>
      </c>
      <c r="K32" s="27">
        <f>J32*1/7</f>
        <v>0.9285714285714286</v>
      </c>
      <c r="L32" s="28"/>
    </row>
    <row r="33" spans="1:12" ht="15.75" thickTop="1" x14ac:dyDescent="0.25">
      <c r="A33" s="11" t="s">
        <v>165</v>
      </c>
      <c r="B33" s="72">
        <v>0.22916666666666666</v>
      </c>
      <c r="C33" s="73" t="s">
        <v>204</v>
      </c>
      <c r="D33" s="234" t="s">
        <v>41</v>
      </c>
      <c r="E33" s="235"/>
      <c r="F33" s="235"/>
      <c r="G33" s="235"/>
      <c r="H33" s="236"/>
      <c r="I33" s="19"/>
      <c r="J33" s="15"/>
      <c r="K33" s="15"/>
      <c r="L33" s="22" t="s">
        <v>25</v>
      </c>
    </row>
    <row r="34" spans="1:12" x14ac:dyDescent="0.25">
      <c r="A34" s="11"/>
      <c r="B34" s="72"/>
      <c r="C34" s="73"/>
      <c r="D34" s="142"/>
      <c r="E34" s="143" t="s">
        <v>204</v>
      </c>
      <c r="F34" s="143" t="s">
        <v>132</v>
      </c>
      <c r="G34" s="143"/>
      <c r="H34" s="144" t="s">
        <v>196</v>
      </c>
      <c r="I34" s="19"/>
      <c r="J34" s="15"/>
      <c r="K34" s="15"/>
      <c r="L34" s="22"/>
    </row>
    <row r="35" spans="1:12" x14ac:dyDescent="0.25">
      <c r="A35" s="11"/>
      <c r="B35" s="72"/>
      <c r="C35" s="73"/>
      <c r="D35" s="17"/>
      <c r="E35" s="18" t="s">
        <v>196</v>
      </c>
      <c r="F35" s="18">
        <v>1166</v>
      </c>
      <c r="G35" s="17"/>
      <c r="H35" s="18" t="s">
        <v>202</v>
      </c>
      <c r="I35" s="19"/>
      <c r="J35" s="15"/>
      <c r="K35" s="15"/>
      <c r="L35" s="22"/>
    </row>
    <row r="36" spans="1:12" x14ac:dyDescent="0.25">
      <c r="A36" s="11"/>
      <c r="B36" s="72"/>
      <c r="C36" s="73"/>
      <c r="D36" s="234" t="s">
        <v>206</v>
      </c>
      <c r="E36" s="237"/>
      <c r="F36" s="237"/>
      <c r="G36" s="237"/>
      <c r="H36" s="238"/>
      <c r="I36" s="19"/>
      <c r="J36" s="15"/>
      <c r="K36" s="15"/>
      <c r="L36" s="22"/>
    </row>
    <row r="37" spans="1:12" x14ac:dyDescent="0.25">
      <c r="A37" s="11"/>
      <c r="B37" s="72"/>
      <c r="C37" s="73"/>
      <c r="D37" s="17"/>
      <c r="E37" s="18" t="s">
        <v>198</v>
      </c>
      <c r="F37" s="18">
        <v>1177</v>
      </c>
      <c r="G37" s="17"/>
      <c r="H37" s="18" t="s">
        <v>196</v>
      </c>
      <c r="I37" s="19"/>
      <c r="J37" s="15"/>
      <c r="K37" s="15"/>
      <c r="L37" s="22"/>
    </row>
    <row r="38" spans="1:12" x14ac:dyDescent="0.25">
      <c r="A38" s="11"/>
      <c r="B38" s="72"/>
      <c r="C38" s="73"/>
      <c r="D38" s="17"/>
      <c r="E38" s="18" t="s">
        <v>196</v>
      </c>
      <c r="F38" s="18" t="s">
        <v>132</v>
      </c>
      <c r="G38" s="17"/>
      <c r="H38" s="18" t="s">
        <v>200</v>
      </c>
      <c r="I38" s="19"/>
      <c r="J38" s="15"/>
      <c r="K38" s="15"/>
      <c r="L38" s="22"/>
    </row>
    <row r="39" spans="1:12" ht="15.75" thickBot="1" x14ac:dyDescent="0.3">
      <c r="A39" s="31"/>
      <c r="B39" s="74"/>
      <c r="C39" s="75"/>
      <c r="D39" s="239" t="s">
        <v>40</v>
      </c>
      <c r="E39" s="240"/>
      <c r="F39" s="240"/>
      <c r="G39" s="240"/>
      <c r="H39" s="241"/>
      <c r="I39" s="120">
        <v>0.83333333333333337</v>
      </c>
      <c r="J39" s="27">
        <v>13</v>
      </c>
      <c r="K39" s="27">
        <f>J39*1/7</f>
        <v>1.8571428571428572</v>
      </c>
      <c r="L39" s="28"/>
    </row>
    <row r="40" spans="1:12" ht="15.75" thickTop="1" x14ac:dyDescent="0.25">
      <c r="A40" s="11" t="s">
        <v>26</v>
      </c>
      <c r="B40" s="72">
        <v>0.54166666666666663</v>
      </c>
      <c r="C40" s="73" t="s">
        <v>200</v>
      </c>
      <c r="D40" s="234" t="s">
        <v>41</v>
      </c>
      <c r="E40" s="235"/>
      <c r="F40" s="235"/>
      <c r="G40" s="235"/>
      <c r="H40" s="236"/>
      <c r="I40" s="19"/>
      <c r="J40" s="15"/>
      <c r="K40" s="15"/>
      <c r="L40" s="22" t="s">
        <v>100</v>
      </c>
    </row>
    <row r="41" spans="1:12" x14ac:dyDescent="0.25">
      <c r="A41" s="11"/>
      <c r="B41" s="72"/>
      <c r="C41" s="73"/>
      <c r="D41" s="142"/>
      <c r="E41" s="143" t="s">
        <v>204</v>
      </c>
      <c r="F41" s="143" t="s">
        <v>132</v>
      </c>
      <c r="G41" s="143"/>
      <c r="H41" s="144" t="s">
        <v>196</v>
      </c>
      <c r="I41" s="19"/>
      <c r="J41" s="15"/>
      <c r="K41" s="15"/>
      <c r="L41" s="22"/>
    </row>
    <row r="42" spans="1:12" x14ac:dyDescent="0.25">
      <c r="A42" s="11"/>
      <c r="B42" s="72"/>
      <c r="C42" s="73"/>
      <c r="D42" s="17"/>
      <c r="E42" s="18" t="s">
        <v>196</v>
      </c>
      <c r="F42" s="18">
        <v>1174</v>
      </c>
      <c r="G42" s="17"/>
      <c r="H42" s="18" t="s">
        <v>202</v>
      </c>
      <c r="I42" s="19"/>
      <c r="J42" s="15"/>
      <c r="K42" s="15"/>
      <c r="L42" s="22"/>
    </row>
    <row r="43" spans="1:12" x14ac:dyDescent="0.25">
      <c r="A43" s="11"/>
      <c r="B43" s="72"/>
      <c r="C43" s="73"/>
      <c r="D43" s="17"/>
      <c r="E43" s="18" t="s">
        <v>202</v>
      </c>
      <c r="F43" s="18">
        <v>1181</v>
      </c>
      <c r="G43" s="17"/>
      <c r="H43" s="18" t="s">
        <v>199</v>
      </c>
      <c r="I43" s="19"/>
      <c r="J43" s="15"/>
      <c r="K43" s="15"/>
      <c r="L43" s="22"/>
    </row>
    <row r="44" spans="1:12" ht="15.75" thickBot="1" x14ac:dyDescent="0.3">
      <c r="A44" s="31"/>
      <c r="B44" s="74"/>
      <c r="C44" s="75"/>
      <c r="D44" s="239" t="s">
        <v>40</v>
      </c>
      <c r="E44" s="240"/>
      <c r="F44" s="240"/>
      <c r="G44" s="240"/>
      <c r="H44" s="241"/>
      <c r="I44" s="120">
        <v>0.875</v>
      </c>
      <c r="J44" s="27">
        <v>8</v>
      </c>
      <c r="K44" s="27">
        <f>J44*5/7</f>
        <v>5.7142857142857144</v>
      </c>
      <c r="L44" s="28"/>
    </row>
    <row r="45" spans="1:12" ht="15.75" thickTop="1" x14ac:dyDescent="0.25">
      <c r="A45" s="11" t="s">
        <v>26</v>
      </c>
      <c r="B45" s="72">
        <v>0.60416666666666663</v>
      </c>
      <c r="C45" s="73" t="s">
        <v>196</v>
      </c>
      <c r="D45" s="234" t="s">
        <v>207</v>
      </c>
      <c r="E45" s="235"/>
      <c r="F45" s="235"/>
      <c r="G45" s="235"/>
      <c r="H45" s="236"/>
      <c r="I45" s="19"/>
      <c r="J45" s="15"/>
      <c r="K45" s="15"/>
      <c r="L45" s="22" t="s">
        <v>26</v>
      </c>
    </row>
    <row r="46" spans="1:12" x14ac:dyDescent="0.25">
      <c r="A46" s="11"/>
      <c r="B46" s="72"/>
      <c r="C46" s="73"/>
      <c r="D46" s="17"/>
      <c r="E46" s="18" t="s">
        <v>196</v>
      </c>
      <c r="F46" s="18">
        <v>1174</v>
      </c>
      <c r="G46" s="17"/>
      <c r="H46" s="18" t="s">
        <v>202</v>
      </c>
      <c r="I46" s="19"/>
      <c r="J46" s="15"/>
      <c r="K46" s="15"/>
      <c r="L46" s="22"/>
    </row>
    <row r="47" spans="1:12" x14ac:dyDescent="0.25">
      <c r="A47" s="11"/>
      <c r="B47" s="72"/>
      <c r="C47" s="73"/>
      <c r="D47" s="17"/>
      <c r="E47" s="18" t="s">
        <v>202</v>
      </c>
      <c r="F47" s="18">
        <v>1181</v>
      </c>
      <c r="G47" s="17"/>
      <c r="H47" s="18" t="s">
        <v>199</v>
      </c>
      <c r="I47" s="19"/>
      <c r="J47" s="15"/>
      <c r="K47" s="15"/>
      <c r="L47" s="22"/>
    </row>
    <row r="48" spans="1:12" ht="15.75" thickBot="1" x14ac:dyDescent="0.3">
      <c r="A48" s="31"/>
      <c r="B48" s="74"/>
      <c r="C48" s="75"/>
      <c r="D48" s="239" t="s">
        <v>40</v>
      </c>
      <c r="E48" s="240"/>
      <c r="F48" s="240"/>
      <c r="G48" s="240"/>
      <c r="H48" s="241"/>
      <c r="I48" s="120">
        <v>0.875</v>
      </c>
      <c r="J48" s="27">
        <v>6.5</v>
      </c>
      <c r="K48" s="27">
        <f>J48*1/7</f>
        <v>0.9285714285714286</v>
      </c>
      <c r="L48" s="28"/>
    </row>
    <row r="49" spans="1:12" ht="15.75" thickTop="1" x14ac:dyDescent="0.25">
      <c r="A49" s="11" t="s">
        <v>26</v>
      </c>
      <c r="B49" s="72">
        <v>0.52083333333333337</v>
      </c>
      <c r="C49" s="73" t="s">
        <v>196</v>
      </c>
      <c r="D49" s="234" t="s">
        <v>208</v>
      </c>
      <c r="E49" s="235"/>
      <c r="F49" s="235"/>
      <c r="G49" s="235"/>
      <c r="H49" s="236"/>
      <c r="I49" s="19"/>
      <c r="J49" s="15"/>
      <c r="K49" s="15"/>
      <c r="L49" s="22" t="s">
        <v>9</v>
      </c>
    </row>
    <row r="50" spans="1:12" x14ac:dyDescent="0.25">
      <c r="A50" s="11"/>
      <c r="B50" s="72"/>
      <c r="C50" s="73"/>
      <c r="D50" s="17"/>
      <c r="E50" s="18" t="s">
        <v>196</v>
      </c>
      <c r="F50" s="18" t="s">
        <v>209</v>
      </c>
      <c r="G50" s="17"/>
      <c r="H50" s="18" t="s">
        <v>202</v>
      </c>
      <c r="I50" s="19"/>
      <c r="J50" s="15"/>
      <c r="K50" s="15"/>
      <c r="L50" s="22"/>
    </row>
    <row r="51" spans="1:12" x14ac:dyDescent="0.25">
      <c r="A51" s="11"/>
      <c r="B51" s="72"/>
      <c r="C51" s="73"/>
      <c r="D51" s="17"/>
      <c r="E51" s="18" t="s">
        <v>202</v>
      </c>
      <c r="F51" s="18">
        <v>1179</v>
      </c>
      <c r="G51" s="17"/>
      <c r="H51" s="18" t="s">
        <v>199</v>
      </c>
      <c r="I51" s="19"/>
      <c r="J51" s="15"/>
      <c r="K51" s="15"/>
      <c r="L51" s="22"/>
    </row>
    <row r="52" spans="1:12" ht="15.75" thickBot="1" x14ac:dyDescent="0.3">
      <c r="A52" s="31"/>
      <c r="B52" s="74"/>
      <c r="C52" s="75"/>
      <c r="D52" s="239" t="s">
        <v>40</v>
      </c>
      <c r="E52" s="240"/>
      <c r="F52" s="240"/>
      <c r="G52" s="240"/>
      <c r="H52" s="241"/>
      <c r="I52" s="120">
        <v>0.77083333333333337</v>
      </c>
      <c r="J52" s="27">
        <v>6</v>
      </c>
      <c r="K52" s="27">
        <f>J52*1/7</f>
        <v>0.8571428571428571</v>
      </c>
      <c r="L52" s="28"/>
    </row>
    <row r="53" spans="1:12" ht="15.75" thickTop="1" x14ac:dyDescent="0.25">
      <c r="A53" s="11" t="s">
        <v>9</v>
      </c>
      <c r="B53" s="12">
        <v>0.27083333333333331</v>
      </c>
      <c r="C53" s="13" t="s">
        <v>199</v>
      </c>
      <c r="D53" s="234" t="s">
        <v>210</v>
      </c>
      <c r="E53" s="235"/>
      <c r="F53" s="235"/>
      <c r="G53" s="235"/>
      <c r="H53" s="236"/>
      <c r="I53" s="19"/>
      <c r="J53" s="15"/>
      <c r="K53" s="15"/>
      <c r="L53" s="22" t="s">
        <v>102</v>
      </c>
    </row>
    <row r="54" spans="1:12" x14ac:dyDescent="0.25">
      <c r="A54" s="11"/>
      <c r="B54" s="12"/>
      <c r="C54" s="13"/>
      <c r="D54" s="17"/>
      <c r="E54" s="18" t="s">
        <v>199</v>
      </c>
      <c r="F54" s="18">
        <v>1162</v>
      </c>
      <c r="G54" s="17"/>
      <c r="H54" s="18" t="s">
        <v>202</v>
      </c>
      <c r="I54" s="19"/>
      <c r="J54" s="15"/>
      <c r="K54" s="15"/>
      <c r="L54" s="16"/>
    </row>
    <row r="55" spans="1:12" x14ac:dyDescent="0.25">
      <c r="A55" s="11"/>
      <c r="B55" s="12"/>
      <c r="C55" s="13"/>
      <c r="D55" s="234" t="s">
        <v>211</v>
      </c>
      <c r="E55" s="237"/>
      <c r="F55" s="237"/>
      <c r="G55" s="237"/>
      <c r="H55" s="238"/>
      <c r="I55" s="19"/>
      <c r="J55" s="15"/>
      <c r="K55" s="15"/>
      <c r="L55" s="16"/>
    </row>
    <row r="56" spans="1:12" x14ac:dyDescent="0.25">
      <c r="A56" s="11"/>
      <c r="B56" s="12"/>
      <c r="C56" s="13"/>
      <c r="D56" s="216"/>
      <c r="E56" s="214" t="s">
        <v>198</v>
      </c>
      <c r="F56" s="214">
        <v>1171</v>
      </c>
      <c r="G56" s="214"/>
      <c r="H56" s="215" t="s">
        <v>196</v>
      </c>
      <c r="I56" s="109"/>
      <c r="J56" s="15"/>
      <c r="K56" s="15"/>
      <c r="L56" s="16"/>
    </row>
    <row r="57" spans="1:12" ht="15.75" thickBot="1" x14ac:dyDescent="0.3">
      <c r="A57" s="31"/>
      <c r="B57" s="23"/>
      <c r="C57" s="24"/>
      <c r="D57" s="239" t="s">
        <v>167</v>
      </c>
      <c r="E57" s="240"/>
      <c r="F57" s="240"/>
      <c r="G57" s="240"/>
      <c r="H57" s="241"/>
      <c r="I57" s="25">
        <v>0.70833333333333337</v>
      </c>
      <c r="J57" s="27">
        <v>10.5</v>
      </c>
      <c r="K57" s="27">
        <f>J57*3/7</f>
        <v>4.5</v>
      </c>
      <c r="L57" s="28"/>
    </row>
    <row r="58" spans="1:12" ht="15.75" thickTop="1" x14ac:dyDescent="0.25">
      <c r="A58" s="11" t="s">
        <v>9</v>
      </c>
      <c r="B58" s="12">
        <v>0.27083333333333331</v>
      </c>
      <c r="C58" s="13" t="s">
        <v>199</v>
      </c>
      <c r="D58" s="234" t="s">
        <v>210</v>
      </c>
      <c r="E58" s="235"/>
      <c r="F58" s="235"/>
      <c r="G58" s="235"/>
      <c r="H58" s="236"/>
      <c r="I58" s="19"/>
      <c r="J58" s="15"/>
      <c r="K58" s="15"/>
      <c r="L58" s="22" t="s">
        <v>26</v>
      </c>
    </row>
    <row r="59" spans="1:12" x14ac:dyDescent="0.25">
      <c r="A59" s="11"/>
      <c r="B59" s="12"/>
      <c r="C59" s="13"/>
      <c r="D59" s="17"/>
      <c r="E59" s="18" t="s">
        <v>199</v>
      </c>
      <c r="F59" s="18">
        <v>1162</v>
      </c>
      <c r="G59" s="17"/>
      <c r="H59" s="18" t="s">
        <v>202</v>
      </c>
      <c r="I59" s="19"/>
      <c r="J59" s="15"/>
      <c r="K59" s="15"/>
      <c r="L59" s="16"/>
    </row>
    <row r="60" spans="1:12" x14ac:dyDescent="0.25">
      <c r="A60" s="11"/>
      <c r="B60" s="12"/>
      <c r="C60" s="13"/>
      <c r="D60" s="216"/>
      <c r="E60" s="214" t="s">
        <v>198</v>
      </c>
      <c r="F60" s="214">
        <v>1169</v>
      </c>
      <c r="G60" s="214"/>
      <c r="H60" s="215" t="s">
        <v>196</v>
      </c>
      <c r="I60" s="109"/>
      <c r="J60" s="15"/>
      <c r="K60" s="15"/>
      <c r="L60" s="16"/>
    </row>
    <row r="61" spans="1:12" ht="15.75" thickBot="1" x14ac:dyDescent="0.3">
      <c r="A61" s="31"/>
      <c r="B61" s="23"/>
      <c r="C61" s="24"/>
      <c r="D61" s="239" t="s">
        <v>207</v>
      </c>
      <c r="E61" s="240"/>
      <c r="F61" s="240"/>
      <c r="G61" s="240"/>
      <c r="H61" s="241"/>
      <c r="I61" s="25">
        <v>0.625</v>
      </c>
      <c r="J61" s="27">
        <v>8.5</v>
      </c>
      <c r="K61" s="27">
        <f>J61/7</f>
        <v>1.2142857142857142</v>
      </c>
      <c r="L61" s="28"/>
    </row>
    <row r="62" spans="1:12" ht="15.75" thickTop="1" x14ac:dyDescent="0.25">
      <c r="A62" s="11" t="s">
        <v>9</v>
      </c>
      <c r="B62" s="12">
        <v>0.27083333333333331</v>
      </c>
      <c r="C62" s="13" t="s">
        <v>199</v>
      </c>
      <c r="D62" s="234" t="s">
        <v>210</v>
      </c>
      <c r="E62" s="235"/>
      <c r="F62" s="235"/>
      <c r="G62" s="235"/>
      <c r="H62" s="236"/>
      <c r="I62" s="19"/>
      <c r="J62" s="15"/>
      <c r="K62" s="15"/>
      <c r="L62" s="22" t="s">
        <v>9</v>
      </c>
    </row>
    <row r="63" spans="1:12" x14ac:dyDescent="0.25">
      <c r="A63" s="11"/>
      <c r="B63" s="12"/>
      <c r="C63" s="13"/>
      <c r="D63" s="17"/>
      <c r="E63" s="18" t="s">
        <v>199</v>
      </c>
      <c r="F63" s="18">
        <v>1162</v>
      </c>
      <c r="G63" s="17"/>
      <c r="H63" s="18" t="s">
        <v>202</v>
      </c>
      <c r="I63" s="19"/>
      <c r="J63" s="15"/>
      <c r="K63" s="15"/>
      <c r="L63" s="16"/>
    </row>
    <row r="64" spans="1:12" ht="15.75" thickBot="1" x14ac:dyDescent="0.3">
      <c r="A64" s="31"/>
      <c r="B64" s="23"/>
      <c r="C64" s="24"/>
      <c r="D64" s="239" t="s">
        <v>212</v>
      </c>
      <c r="E64" s="240"/>
      <c r="F64" s="240"/>
      <c r="G64" s="240"/>
      <c r="H64" s="241"/>
      <c r="I64" s="25">
        <v>0.52083333333333337</v>
      </c>
      <c r="J64" s="26">
        <v>6</v>
      </c>
      <c r="K64" s="27">
        <f>J64*1/7</f>
        <v>0.8571428571428571</v>
      </c>
      <c r="L64" s="28"/>
    </row>
    <row r="65" spans="1:12" ht="15.75" thickTop="1" x14ac:dyDescent="0.25">
      <c r="A65" s="11" t="s">
        <v>9</v>
      </c>
      <c r="B65" s="12">
        <v>0.20833333333333334</v>
      </c>
      <c r="C65" s="13" t="s">
        <v>199</v>
      </c>
      <c r="D65" s="234" t="s">
        <v>41</v>
      </c>
      <c r="E65" s="235"/>
      <c r="F65" s="235"/>
      <c r="G65" s="235"/>
      <c r="H65" s="236"/>
      <c r="I65" s="19"/>
      <c r="J65" s="15"/>
      <c r="K65" s="15"/>
      <c r="L65" s="22" t="s">
        <v>21</v>
      </c>
    </row>
    <row r="66" spans="1:12" x14ac:dyDescent="0.25">
      <c r="A66" s="11"/>
      <c r="B66" s="12"/>
      <c r="C66" s="13"/>
      <c r="D66" s="17"/>
      <c r="E66" s="18" t="s">
        <v>199</v>
      </c>
      <c r="F66" s="18">
        <v>1160</v>
      </c>
      <c r="G66" s="17"/>
      <c r="H66" s="18" t="s">
        <v>198</v>
      </c>
      <c r="I66" s="19"/>
      <c r="J66" s="15"/>
      <c r="K66" s="15"/>
      <c r="L66" s="22"/>
    </row>
    <row r="67" spans="1:12" x14ac:dyDescent="0.25">
      <c r="A67" s="11"/>
      <c r="B67" s="12"/>
      <c r="C67" s="13"/>
      <c r="D67" s="17"/>
      <c r="E67" s="18" t="s">
        <v>198</v>
      </c>
      <c r="F67" s="18">
        <v>1165</v>
      </c>
      <c r="G67" s="17"/>
      <c r="H67" s="18" t="s">
        <v>196</v>
      </c>
      <c r="I67" s="19"/>
      <c r="J67" s="15"/>
      <c r="K67" s="15"/>
      <c r="L67" s="22"/>
    </row>
    <row r="68" spans="1:12" ht="15.75" thickBot="1" x14ac:dyDescent="0.3">
      <c r="A68" s="31"/>
      <c r="B68" s="23"/>
      <c r="C68" s="24"/>
      <c r="D68" s="239" t="s">
        <v>197</v>
      </c>
      <c r="E68" s="240"/>
      <c r="F68" s="240"/>
      <c r="G68" s="240"/>
      <c r="H68" s="241"/>
      <c r="I68" s="25">
        <v>0.45833333333333331</v>
      </c>
      <c r="J68" s="26">
        <v>6</v>
      </c>
      <c r="K68" s="27">
        <f>J68/7</f>
        <v>0.8571428571428571</v>
      </c>
      <c r="L68" s="28"/>
    </row>
    <row r="69" spans="1:12" ht="15.75" thickTop="1" x14ac:dyDescent="0.25">
      <c r="A69" s="11" t="s">
        <v>25</v>
      </c>
      <c r="B69" s="12">
        <v>0.6875</v>
      </c>
      <c r="C69" s="13" t="s">
        <v>196</v>
      </c>
      <c r="D69" s="234" t="s">
        <v>213</v>
      </c>
      <c r="E69" s="235"/>
      <c r="F69" s="235"/>
      <c r="G69" s="235"/>
      <c r="H69" s="236"/>
      <c r="I69" s="19"/>
      <c r="J69" s="15"/>
      <c r="K69" s="15"/>
      <c r="L69" s="22" t="s">
        <v>23</v>
      </c>
    </row>
    <row r="70" spans="1:12" x14ac:dyDescent="0.25">
      <c r="A70" s="11"/>
      <c r="B70" s="12"/>
      <c r="C70" s="13"/>
      <c r="D70" s="17"/>
      <c r="E70" s="18" t="s">
        <v>196</v>
      </c>
      <c r="F70" s="18">
        <v>1178</v>
      </c>
      <c r="G70" s="17"/>
      <c r="H70" s="18" t="s">
        <v>205</v>
      </c>
      <c r="I70" s="19"/>
      <c r="J70" s="15"/>
      <c r="K70" s="15"/>
      <c r="L70" s="22"/>
    </row>
    <row r="71" spans="1:12" x14ac:dyDescent="0.25">
      <c r="A71" s="11"/>
      <c r="B71" s="12"/>
      <c r="C71" s="13"/>
      <c r="D71" s="217"/>
      <c r="E71" s="218" t="s">
        <v>205</v>
      </c>
      <c r="F71" s="218" t="s">
        <v>214</v>
      </c>
      <c r="G71" s="219"/>
      <c r="H71" s="220" t="s">
        <v>199</v>
      </c>
      <c r="I71" s="19"/>
      <c r="J71" s="15"/>
      <c r="K71" s="15"/>
      <c r="L71" s="22"/>
    </row>
    <row r="72" spans="1:12" ht="15.75" thickBot="1" x14ac:dyDescent="0.3">
      <c r="A72" s="11"/>
      <c r="B72" s="12"/>
      <c r="C72" s="13"/>
      <c r="D72" s="244" t="s">
        <v>40</v>
      </c>
      <c r="E72" s="245"/>
      <c r="F72" s="245"/>
      <c r="G72" s="245"/>
      <c r="H72" s="246"/>
      <c r="I72" s="19">
        <v>0.9375</v>
      </c>
      <c r="J72" s="15">
        <v>6</v>
      </c>
      <c r="K72" s="27">
        <f>J72*4/7</f>
        <v>3.4285714285714284</v>
      </c>
      <c r="L72" s="22"/>
    </row>
    <row r="73" spans="1:12" ht="15.75" thickTop="1" x14ac:dyDescent="0.25">
      <c r="A73" s="40" t="s">
        <v>25</v>
      </c>
      <c r="B73" s="41">
        <v>0.6875</v>
      </c>
      <c r="C73" s="42"/>
      <c r="D73" s="234" t="s">
        <v>213</v>
      </c>
      <c r="E73" s="235"/>
      <c r="F73" s="235"/>
      <c r="G73" s="235"/>
      <c r="H73" s="236"/>
      <c r="I73" s="170"/>
      <c r="J73" s="44"/>
      <c r="K73" s="44"/>
      <c r="L73" s="16" t="s">
        <v>67</v>
      </c>
    </row>
    <row r="74" spans="1:12" x14ac:dyDescent="0.25">
      <c r="A74" s="11"/>
      <c r="B74" s="12"/>
      <c r="C74" s="13" t="s">
        <v>196</v>
      </c>
      <c r="D74" s="17"/>
      <c r="E74" s="18" t="s">
        <v>196</v>
      </c>
      <c r="F74" s="18">
        <v>1180</v>
      </c>
      <c r="G74" s="17"/>
      <c r="H74" s="18" t="s">
        <v>202</v>
      </c>
      <c r="I74" s="19"/>
      <c r="J74" s="15"/>
      <c r="K74" s="15"/>
      <c r="L74" s="22"/>
    </row>
    <row r="75" spans="1:12" ht="15.75" thickBot="1" x14ac:dyDescent="0.3">
      <c r="A75" s="11"/>
      <c r="B75" s="12"/>
      <c r="C75" s="13"/>
      <c r="D75" s="244" t="s">
        <v>40</v>
      </c>
      <c r="E75" s="245"/>
      <c r="F75" s="245"/>
      <c r="G75" s="245"/>
      <c r="H75" s="246"/>
      <c r="I75" s="19">
        <v>0.9375</v>
      </c>
      <c r="J75" s="15">
        <v>6</v>
      </c>
      <c r="K75" s="27">
        <f>J75*2/7</f>
        <v>1.7142857142857142</v>
      </c>
      <c r="L75" s="22"/>
    </row>
    <row r="76" spans="1:12" ht="15.75" thickTop="1" x14ac:dyDescent="0.25">
      <c r="A76" s="40" t="s">
        <v>180</v>
      </c>
      <c r="B76" s="41">
        <v>0.1875</v>
      </c>
      <c r="C76" s="42" t="s">
        <v>199</v>
      </c>
      <c r="D76" s="234" t="s">
        <v>41</v>
      </c>
      <c r="E76" s="237"/>
      <c r="F76" s="237"/>
      <c r="G76" s="237"/>
      <c r="H76" s="238"/>
      <c r="I76" s="170"/>
      <c r="J76" s="44"/>
      <c r="K76" s="44"/>
      <c r="L76" s="16" t="s">
        <v>8</v>
      </c>
    </row>
    <row r="77" spans="1:12" x14ac:dyDescent="0.25">
      <c r="A77" s="11"/>
      <c r="B77" s="12"/>
      <c r="C77" s="13"/>
      <c r="D77" s="17"/>
      <c r="E77" s="18" t="s">
        <v>199</v>
      </c>
      <c r="F77" s="18">
        <v>1160</v>
      </c>
      <c r="G77" s="17"/>
      <c r="H77" s="18" t="s">
        <v>202</v>
      </c>
      <c r="I77" s="19"/>
      <c r="J77" s="15"/>
      <c r="K77" s="15"/>
      <c r="L77" s="22"/>
    </row>
    <row r="78" spans="1:12" x14ac:dyDescent="0.25">
      <c r="A78" s="11"/>
      <c r="B78" s="12"/>
      <c r="C78" s="13"/>
      <c r="D78" s="17"/>
      <c r="E78" s="18" t="s">
        <v>202</v>
      </c>
      <c r="F78" s="18">
        <v>1165</v>
      </c>
      <c r="G78" s="17"/>
      <c r="H78" s="18" t="s">
        <v>196</v>
      </c>
      <c r="I78" s="19"/>
      <c r="J78" s="15"/>
      <c r="K78" s="15"/>
      <c r="L78" s="22"/>
    </row>
    <row r="79" spans="1:12" ht="15.75" thickBot="1" x14ac:dyDescent="0.3">
      <c r="A79" s="11"/>
      <c r="B79" s="12"/>
      <c r="C79" s="13"/>
      <c r="D79" s="244" t="s">
        <v>197</v>
      </c>
      <c r="E79" s="245"/>
      <c r="F79" s="245"/>
      <c r="G79" s="245"/>
      <c r="H79" s="246"/>
      <c r="I79" s="19">
        <v>0.45833333333333331</v>
      </c>
      <c r="J79" s="15">
        <v>6.5</v>
      </c>
      <c r="K79" s="27">
        <f>J79*4/7</f>
        <v>3.7142857142857144</v>
      </c>
      <c r="L79" s="22"/>
    </row>
    <row r="80" spans="1:12" ht="15.75" thickTop="1" x14ac:dyDescent="0.25">
      <c r="A80" s="40" t="s">
        <v>180</v>
      </c>
      <c r="B80" s="41">
        <v>0.25</v>
      </c>
      <c r="C80" s="42" t="s">
        <v>198</v>
      </c>
      <c r="D80" s="17"/>
      <c r="E80" s="18" t="s">
        <v>202</v>
      </c>
      <c r="F80" s="18">
        <v>1167</v>
      </c>
      <c r="G80" s="17" t="s">
        <v>196</v>
      </c>
      <c r="H80" s="18"/>
      <c r="I80" s="170"/>
      <c r="J80" s="44"/>
      <c r="K80" s="44"/>
      <c r="L80" s="16" t="s">
        <v>25</v>
      </c>
    </row>
    <row r="81" spans="1:12" x14ac:dyDescent="0.25">
      <c r="A81" s="11"/>
      <c r="B81" s="12"/>
      <c r="C81" s="13"/>
      <c r="D81" s="216"/>
      <c r="E81" s="214" t="s">
        <v>196</v>
      </c>
      <c r="F81" s="214" t="s">
        <v>132</v>
      </c>
      <c r="G81" s="214" t="s">
        <v>201</v>
      </c>
      <c r="H81" s="215"/>
      <c r="I81" s="19"/>
      <c r="J81" s="15"/>
      <c r="K81" s="15"/>
      <c r="L81" s="22"/>
    </row>
    <row r="82" spans="1:12" ht="15.75" thickBot="1" x14ac:dyDescent="0.3">
      <c r="A82" s="11"/>
      <c r="B82" s="12"/>
      <c r="C82" s="13"/>
      <c r="D82" s="244" t="s">
        <v>40</v>
      </c>
      <c r="E82" s="245"/>
      <c r="F82" s="245"/>
      <c r="G82" s="245"/>
      <c r="H82" s="246"/>
      <c r="I82" s="19">
        <v>0.54166666666666663</v>
      </c>
      <c r="J82" s="15">
        <v>7</v>
      </c>
      <c r="K82" s="27">
        <f>J82/7</f>
        <v>1</v>
      </c>
      <c r="L82" s="22"/>
    </row>
    <row r="83" spans="1:12" ht="15.75" thickTop="1" x14ac:dyDescent="0.25">
      <c r="A83" s="40" t="s">
        <v>180</v>
      </c>
      <c r="B83" s="41">
        <v>0.25</v>
      </c>
      <c r="C83" s="42" t="s">
        <v>198</v>
      </c>
      <c r="D83" s="17"/>
      <c r="E83" s="18" t="s">
        <v>202</v>
      </c>
      <c r="F83" s="18">
        <v>1161</v>
      </c>
      <c r="G83" s="17" t="s">
        <v>196</v>
      </c>
      <c r="H83" s="18"/>
      <c r="I83" s="170"/>
      <c r="J83" s="44"/>
      <c r="K83" s="44"/>
      <c r="L83" s="16" t="s">
        <v>25</v>
      </c>
    </row>
    <row r="84" spans="1:12" x14ac:dyDescent="0.25">
      <c r="A84" s="11"/>
      <c r="B84" s="12"/>
      <c r="C84" s="13"/>
      <c r="D84" s="216"/>
      <c r="E84" s="214" t="s">
        <v>196</v>
      </c>
      <c r="F84" s="214" t="s">
        <v>132</v>
      </c>
      <c r="G84" s="214" t="s">
        <v>201</v>
      </c>
      <c r="H84" s="215"/>
      <c r="I84" s="19"/>
      <c r="J84" s="15"/>
      <c r="K84" s="15"/>
      <c r="L84" s="22"/>
    </row>
    <row r="85" spans="1:12" ht="15.75" thickBot="1" x14ac:dyDescent="0.3">
      <c r="A85" s="11"/>
      <c r="B85" s="12"/>
      <c r="C85" s="13"/>
      <c r="D85" s="244" t="s">
        <v>40</v>
      </c>
      <c r="E85" s="245"/>
      <c r="F85" s="245"/>
      <c r="G85" s="245"/>
      <c r="H85" s="246"/>
      <c r="I85" s="19">
        <v>0.5</v>
      </c>
      <c r="J85" s="15">
        <v>6</v>
      </c>
      <c r="K85" s="27">
        <f>J85/7</f>
        <v>0.8571428571428571</v>
      </c>
      <c r="L85" s="22"/>
    </row>
    <row r="86" spans="1:12" ht="15.75" thickTop="1" x14ac:dyDescent="0.25">
      <c r="A86" s="192" t="s">
        <v>184</v>
      </c>
      <c r="B86" s="199">
        <v>0.22916666666666666</v>
      </c>
      <c r="C86" s="200" t="s">
        <v>204</v>
      </c>
      <c r="D86" s="269" t="s">
        <v>41</v>
      </c>
      <c r="E86" s="270"/>
      <c r="F86" s="270"/>
      <c r="G86" s="270"/>
      <c r="H86" s="271"/>
      <c r="I86" s="195"/>
      <c r="J86" s="196"/>
      <c r="K86" s="196"/>
      <c r="L86" s="197" t="s">
        <v>21</v>
      </c>
    </row>
    <row r="87" spans="1:12" x14ac:dyDescent="0.25">
      <c r="A87" s="198"/>
      <c r="B87" s="199"/>
      <c r="C87" s="200"/>
      <c r="D87" s="221"/>
      <c r="E87" s="222" t="s">
        <v>204</v>
      </c>
      <c r="F87" s="222" t="s">
        <v>132</v>
      </c>
      <c r="G87" s="222"/>
      <c r="H87" s="223" t="s">
        <v>196</v>
      </c>
      <c r="I87" s="203"/>
      <c r="J87" s="204"/>
      <c r="K87" s="204"/>
      <c r="L87" s="205"/>
    </row>
    <row r="88" spans="1:12" x14ac:dyDescent="0.25">
      <c r="A88" s="198"/>
      <c r="B88" s="199"/>
      <c r="C88" s="200"/>
      <c r="D88" s="201"/>
      <c r="E88" s="202" t="s">
        <v>196</v>
      </c>
      <c r="F88" s="202">
        <v>1164</v>
      </c>
      <c r="G88" s="201"/>
      <c r="H88" s="202" t="s">
        <v>202</v>
      </c>
      <c r="I88" s="203"/>
      <c r="J88" s="204"/>
      <c r="K88" s="204"/>
      <c r="L88" s="205"/>
    </row>
    <row r="89" spans="1:12" x14ac:dyDescent="0.25">
      <c r="A89" s="198"/>
      <c r="B89" s="199"/>
      <c r="C89" s="200"/>
      <c r="D89" s="201"/>
      <c r="E89" s="202" t="s">
        <v>202</v>
      </c>
      <c r="F89" s="202">
        <v>1171</v>
      </c>
      <c r="G89" s="201"/>
      <c r="H89" s="202" t="s">
        <v>196</v>
      </c>
      <c r="I89" s="203"/>
      <c r="J89" s="204"/>
      <c r="K89" s="204"/>
      <c r="L89" s="205"/>
    </row>
    <row r="90" spans="1:12" ht="15.75" thickBot="1" x14ac:dyDescent="0.3">
      <c r="A90" s="206"/>
      <c r="B90" s="207"/>
      <c r="C90" s="208"/>
      <c r="D90" s="272" t="s">
        <v>215</v>
      </c>
      <c r="E90" s="273"/>
      <c r="F90" s="273"/>
      <c r="G90" s="273"/>
      <c r="H90" s="274"/>
      <c r="I90" s="209">
        <v>0.70833333333333337</v>
      </c>
      <c r="J90" s="210">
        <v>11.5</v>
      </c>
      <c r="K90" s="211">
        <f>J90*1/7</f>
        <v>1.6428571428571428</v>
      </c>
      <c r="L90" s="212"/>
    </row>
    <row r="91" spans="1:12" ht="15.75" thickTop="1" x14ac:dyDescent="0.25">
      <c r="A91" s="192" t="s">
        <v>184</v>
      </c>
      <c r="B91" s="193">
        <v>0.4375</v>
      </c>
      <c r="C91" s="194" t="s">
        <v>196</v>
      </c>
      <c r="D91" s="269" t="s">
        <v>197</v>
      </c>
      <c r="E91" s="270"/>
      <c r="F91" s="270"/>
      <c r="G91" s="270"/>
      <c r="H91" s="271"/>
      <c r="I91" s="195"/>
      <c r="J91" s="196"/>
      <c r="K91" s="196"/>
      <c r="L91" s="197" t="s">
        <v>26</v>
      </c>
    </row>
    <row r="92" spans="1:12" x14ac:dyDescent="0.25">
      <c r="A92" s="198"/>
      <c r="B92" s="199"/>
      <c r="C92" s="200"/>
      <c r="D92" s="201"/>
      <c r="E92" s="202" t="s">
        <v>196</v>
      </c>
      <c r="F92" s="202">
        <v>1170</v>
      </c>
      <c r="G92" s="201"/>
      <c r="H92" s="202" t="s">
        <v>198</v>
      </c>
      <c r="I92" s="203"/>
      <c r="J92" s="204"/>
      <c r="K92" s="204"/>
      <c r="L92" s="205"/>
    </row>
    <row r="93" spans="1:12" x14ac:dyDescent="0.25">
      <c r="A93" s="198"/>
      <c r="B93" s="199"/>
      <c r="C93" s="200"/>
      <c r="D93" s="201"/>
      <c r="E93" s="202" t="s">
        <v>198</v>
      </c>
      <c r="F93" s="202">
        <v>1175</v>
      </c>
      <c r="G93" s="201"/>
      <c r="H93" s="202" t="s">
        <v>196</v>
      </c>
      <c r="I93" s="203"/>
      <c r="J93" s="204"/>
      <c r="K93" s="204"/>
      <c r="L93" s="205"/>
    </row>
    <row r="94" spans="1:12" x14ac:dyDescent="0.25">
      <c r="A94" s="198"/>
      <c r="B94" s="199"/>
      <c r="C94" s="200"/>
      <c r="D94" s="201"/>
      <c r="E94" s="202" t="s">
        <v>196</v>
      </c>
      <c r="F94" s="202" t="s">
        <v>132</v>
      </c>
      <c r="G94" s="201"/>
      <c r="H94" s="202" t="s">
        <v>204</v>
      </c>
      <c r="I94" s="203"/>
      <c r="J94" s="204"/>
      <c r="K94" s="204"/>
      <c r="L94" s="205"/>
    </row>
    <row r="95" spans="1:12" ht="15.75" thickBot="1" x14ac:dyDescent="0.3">
      <c r="A95" s="206"/>
      <c r="B95" s="207"/>
      <c r="C95" s="208"/>
      <c r="D95" s="272" t="s">
        <v>40</v>
      </c>
      <c r="E95" s="273"/>
      <c r="F95" s="273"/>
      <c r="G95" s="273"/>
      <c r="H95" s="274"/>
      <c r="I95" s="209">
        <v>0.83333333333333337</v>
      </c>
      <c r="J95" s="210">
        <v>9.5</v>
      </c>
      <c r="K95" s="211">
        <f>J95*1/7</f>
        <v>1.3571428571428572</v>
      </c>
      <c r="L95" s="212"/>
    </row>
    <row r="96" spans="1:12" ht="15.75" thickTop="1" x14ac:dyDescent="0.25">
      <c r="A96" s="192" t="s">
        <v>184</v>
      </c>
      <c r="B96" s="199">
        <v>0.22916666666666666</v>
      </c>
      <c r="C96" s="200" t="s">
        <v>204</v>
      </c>
      <c r="D96" s="269" t="s">
        <v>41</v>
      </c>
      <c r="E96" s="270"/>
      <c r="F96" s="270"/>
      <c r="G96" s="270"/>
      <c r="H96" s="271"/>
      <c r="I96" s="195"/>
      <c r="J96" s="196"/>
      <c r="K96" s="196"/>
      <c r="L96" s="197" t="s">
        <v>9</v>
      </c>
    </row>
    <row r="97" spans="1:12" x14ac:dyDescent="0.25">
      <c r="A97" s="198"/>
      <c r="B97" s="199"/>
      <c r="C97" s="200"/>
      <c r="D97" s="221"/>
      <c r="E97" s="222" t="s">
        <v>204</v>
      </c>
      <c r="F97" s="222" t="s">
        <v>132</v>
      </c>
      <c r="G97" s="222"/>
      <c r="H97" s="223" t="s">
        <v>196</v>
      </c>
      <c r="I97" s="203"/>
      <c r="J97" s="204"/>
      <c r="K97" s="204"/>
      <c r="L97" s="205"/>
    </row>
    <row r="98" spans="1:12" x14ac:dyDescent="0.25">
      <c r="A98" s="198"/>
      <c r="B98" s="199"/>
      <c r="C98" s="200"/>
      <c r="D98" s="201"/>
      <c r="E98" s="202" t="s">
        <v>196</v>
      </c>
      <c r="F98" s="202">
        <v>1166</v>
      </c>
      <c r="G98" s="201"/>
      <c r="H98" s="202" t="s">
        <v>202</v>
      </c>
      <c r="I98" s="203"/>
      <c r="J98" s="204"/>
      <c r="K98" s="204"/>
      <c r="L98" s="205"/>
    </row>
    <row r="99" spans="1:12" x14ac:dyDescent="0.25">
      <c r="A99" s="198"/>
      <c r="B99" s="199"/>
      <c r="C99" s="200"/>
      <c r="D99" s="201"/>
      <c r="E99" s="202" t="s">
        <v>202</v>
      </c>
      <c r="F99" s="202">
        <v>1173</v>
      </c>
      <c r="G99" s="201"/>
      <c r="H99" s="202" t="s">
        <v>196</v>
      </c>
      <c r="I99" s="203"/>
      <c r="J99" s="204"/>
      <c r="K99" s="204"/>
      <c r="L99" s="205"/>
    </row>
    <row r="100" spans="1:12" ht="15.75" thickBot="1" x14ac:dyDescent="0.3">
      <c r="A100" s="206"/>
      <c r="B100" s="207"/>
      <c r="C100" s="208"/>
      <c r="D100" s="272" t="s">
        <v>215</v>
      </c>
      <c r="E100" s="273"/>
      <c r="F100" s="273"/>
      <c r="G100" s="273"/>
      <c r="H100" s="274"/>
      <c r="I100" s="209">
        <v>0.70833333333333337</v>
      </c>
      <c r="J100" s="210">
        <v>11.5</v>
      </c>
      <c r="K100" s="211">
        <f>J100*1/7</f>
        <v>1.6428571428571428</v>
      </c>
      <c r="L100" s="212"/>
    </row>
    <row r="101" spans="1:12" ht="16.5" thickTop="1" thickBot="1" x14ac:dyDescent="0.3">
      <c r="A101" s="224"/>
      <c r="B101" s="225"/>
      <c r="C101" s="226"/>
      <c r="D101" s="227"/>
      <c r="E101" s="228"/>
      <c r="F101" s="228"/>
      <c r="G101" s="228"/>
      <c r="H101" s="229"/>
      <c r="I101" s="230"/>
      <c r="J101" s="231"/>
      <c r="K101" s="232"/>
      <c r="L101" s="233"/>
    </row>
    <row r="102" spans="1:12" ht="16.5" thickTop="1" thickBot="1" x14ac:dyDescent="0.3">
      <c r="A102" s="31"/>
      <c r="B102" s="23"/>
      <c r="C102" s="24"/>
      <c r="D102" s="139"/>
      <c r="E102" s="140"/>
      <c r="F102" s="140"/>
      <c r="G102" s="140"/>
      <c r="H102" s="141"/>
      <c r="I102" s="25"/>
      <c r="J102" s="26" t="s">
        <v>185</v>
      </c>
      <c r="K102" s="26">
        <f>SUM(K10:K100)</f>
        <v>44.071428571428577</v>
      </c>
      <c r="L102" s="28"/>
    </row>
    <row r="103" spans="1:12" ht="15.75" thickTop="1" x14ac:dyDescent="0.25"/>
  </sheetData>
  <sheetProtection algorithmName="SHA-512" hashValue="J9Oj0SkYYEvSfsv/JyYMFMbkpo2OKE89DEdXhZIJ7UpqrJdb5ZLxaSMXzLutJE/ctPCXfPPqNZpjZX4bEIR2lQ==" saltValue="KDDTwCOJul7R5LZWRqnu6w==" spinCount="100000" sheet="1" objects="1" scenarios="1" selectLockedCells="1" selectUnlockedCells="1"/>
  <mergeCells count="42">
    <mergeCell ref="D100:H100"/>
    <mergeCell ref="D73:H73"/>
    <mergeCell ref="D75:H75"/>
    <mergeCell ref="D76:H76"/>
    <mergeCell ref="D79:H79"/>
    <mergeCell ref="D82:H82"/>
    <mergeCell ref="D85:H85"/>
    <mergeCell ref="D86:H86"/>
    <mergeCell ref="D90:H90"/>
    <mergeCell ref="D91:H91"/>
    <mergeCell ref="D95:H95"/>
    <mergeCell ref="D96:H96"/>
    <mergeCell ref="D72:H72"/>
    <mergeCell ref="D52:H52"/>
    <mergeCell ref="D53:H53"/>
    <mergeCell ref="D55:H55"/>
    <mergeCell ref="D57:H57"/>
    <mergeCell ref="D58:H58"/>
    <mergeCell ref="D61:H61"/>
    <mergeCell ref="D62:H62"/>
    <mergeCell ref="D64:H64"/>
    <mergeCell ref="D65:H65"/>
    <mergeCell ref="D68:H68"/>
    <mergeCell ref="D69:H69"/>
    <mergeCell ref="D49:H49"/>
    <mergeCell ref="D24:H24"/>
    <mergeCell ref="D28:H28"/>
    <mergeCell ref="D29:H29"/>
    <mergeCell ref="D32:H32"/>
    <mergeCell ref="D33:H33"/>
    <mergeCell ref="D36:H36"/>
    <mergeCell ref="D39:H39"/>
    <mergeCell ref="D40:H40"/>
    <mergeCell ref="D44:H44"/>
    <mergeCell ref="D45:H45"/>
    <mergeCell ref="D48:H48"/>
    <mergeCell ref="D23:H23"/>
    <mergeCell ref="D10:H10"/>
    <mergeCell ref="D13:H13"/>
    <mergeCell ref="D14:H14"/>
    <mergeCell ref="D18:H18"/>
    <mergeCell ref="D19:H1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9A65-EFD8-49C1-A504-E0B04E9759B4}">
  <dimension ref="A1:L32"/>
  <sheetViews>
    <sheetView view="pageBreakPreview" zoomScaleNormal="100" zoomScaleSheetLayoutView="100" workbookViewId="0">
      <selection activeCell="D13" sqref="D13:H14"/>
    </sheetView>
  </sheetViews>
  <sheetFormatPr defaultRowHeight="15" x14ac:dyDescent="0.25"/>
  <cols>
    <col min="1" max="1" width="10.7109375" customWidth="1"/>
    <col min="2" max="2" width="6.7109375" customWidth="1"/>
    <col min="3" max="3" width="8.28515625" customWidth="1"/>
    <col min="4" max="4" width="6.42578125" customWidth="1"/>
    <col min="5" max="5" width="9.42578125" customWidth="1"/>
    <col min="7" max="7" width="6.28515625" customWidth="1"/>
    <col min="8" max="8" width="9.7109375" customWidth="1"/>
    <col min="9" max="11" width="7.7109375" customWidth="1"/>
    <col min="12" max="12" width="11.7109375" customWidth="1"/>
  </cols>
  <sheetData>
    <row r="1" spans="1:12" ht="23.25" x14ac:dyDescent="0.35">
      <c r="A1" s="1" t="s">
        <v>137</v>
      </c>
    </row>
    <row r="3" spans="1:12" x14ac:dyDescent="0.25">
      <c r="A3" s="2" t="s">
        <v>138</v>
      </c>
    </row>
    <row r="5" spans="1:12" s="6" customFormat="1" x14ac:dyDescent="0.25">
      <c r="A5" s="2" t="s">
        <v>10</v>
      </c>
      <c r="B5" s="2"/>
      <c r="C5" s="2"/>
      <c r="D5" s="2"/>
      <c r="E5" s="2"/>
      <c r="F5" s="5">
        <f>K32</f>
        <v>12.25</v>
      </c>
    </row>
    <row r="6" spans="1:12" s="6" customFormat="1" x14ac:dyDescent="0.25">
      <c r="A6" s="6" t="s">
        <v>52</v>
      </c>
      <c r="E6" s="7"/>
      <c r="F6" s="7">
        <f>37.5/7</f>
        <v>5.3571428571428568</v>
      </c>
    </row>
    <row r="7" spans="1:12" s="6" customFormat="1" x14ac:dyDescent="0.25">
      <c r="A7" s="2" t="s">
        <v>53</v>
      </c>
      <c r="B7" s="2"/>
      <c r="C7" s="2"/>
      <c r="D7" s="2"/>
      <c r="E7" s="2"/>
      <c r="F7" s="5">
        <f>F5/F6</f>
        <v>2.2866666666666666</v>
      </c>
    </row>
    <row r="8" spans="1:12" s="6" customFormat="1" x14ac:dyDescent="0.25">
      <c r="A8" s="2" t="s">
        <v>54</v>
      </c>
      <c r="B8" s="2"/>
      <c r="C8" s="2"/>
      <c r="D8" s="2"/>
      <c r="E8" s="2"/>
      <c r="F8" s="5">
        <f>F7*1.15</f>
        <v>2.6296666666666666</v>
      </c>
      <c r="G8" s="8"/>
    </row>
    <row r="10" spans="1:12" x14ac:dyDescent="0.25">
      <c r="A10" s="2" t="s">
        <v>14</v>
      </c>
      <c r="B10" s="2"/>
      <c r="C10" s="2"/>
    </row>
    <row r="11" spans="1:12" x14ac:dyDescent="0.25">
      <c r="A11" s="9" t="s">
        <v>0</v>
      </c>
      <c r="B11" s="9" t="s">
        <v>15</v>
      </c>
      <c r="C11" s="9" t="s">
        <v>2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2</v>
      </c>
      <c r="I11" s="9" t="s">
        <v>16</v>
      </c>
      <c r="J11" s="9" t="s">
        <v>17</v>
      </c>
      <c r="K11" s="9" t="s">
        <v>18</v>
      </c>
      <c r="L11" s="9" t="s">
        <v>5</v>
      </c>
    </row>
    <row r="12" spans="1:12" x14ac:dyDescent="0.25">
      <c r="A12" s="11" t="s">
        <v>84</v>
      </c>
      <c r="B12" s="126">
        <v>0.26041666666666669</v>
      </c>
      <c r="C12" s="127" t="s">
        <v>139</v>
      </c>
      <c r="D12" s="234" t="s">
        <v>41</v>
      </c>
      <c r="E12" s="235"/>
      <c r="F12" s="235"/>
      <c r="G12" s="235"/>
      <c r="H12" s="236"/>
      <c r="I12" s="128"/>
      <c r="J12" s="129"/>
      <c r="K12" s="129"/>
      <c r="L12" s="22" t="s">
        <v>141</v>
      </c>
    </row>
    <row r="13" spans="1:12" x14ac:dyDescent="0.25">
      <c r="A13" s="11"/>
      <c r="B13" s="126"/>
      <c r="C13" s="127"/>
      <c r="D13" s="17">
        <v>0.30763888888888891</v>
      </c>
      <c r="E13" s="18" t="s">
        <v>139</v>
      </c>
      <c r="F13" s="18">
        <v>1203</v>
      </c>
      <c r="G13" s="17">
        <v>0.36736111111111108</v>
      </c>
      <c r="H13" s="18" t="s">
        <v>140</v>
      </c>
      <c r="I13" s="128"/>
      <c r="J13" s="129"/>
      <c r="K13" s="129"/>
      <c r="L13" s="22" t="s">
        <v>141</v>
      </c>
    </row>
    <row r="14" spans="1:12" x14ac:dyDescent="0.25">
      <c r="A14" s="11"/>
      <c r="B14" s="126"/>
      <c r="C14" s="127"/>
      <c r="D14" s="17">
        <v>0.37847222222222227</v>
      </c>
      <c r="E14" s="18" t="s">
        <v>140</v>
      </c>
      <c r="F14" s="45">
        <v>1202</v>
      </c>
      <c r="G14" s="17">
        <v>0.4381944444444445</v>
      </c>
      <c r="H14" s="18" t="s">
        <v>139</v>
      </c>
      <c r="I14" s="128"/>
      <c r="J14" s="129"/>
      <c r="K14" s="129"/>
      <c r="L14" s="22" t="s">
        <v>141</v>
      </c>
    </row>
    <row r="15" spans="1:12" x14ac:dyDescent="0.25">
      <c r="A15" s="11"/>
      <c r="B15" s="126"/>
      <c r="C15" s="127"/>
      <c r="D15" s="234" t="s">
        <v>143</v>
      </c>
      <c r="E15" s="235"/>
      <c r="F15" s="235"/>
      <c r="G15" s="235"/>
      <c r="H15" s="236"/>
      <c r="I15" s="128"/>
      <c r="J15" s="129"/>
      <c r="K15" s="129"/>
      <c r="L15" s="22" t="s">
        <v>141</v>
      </c>
    </row>
    <row r="16" spans="1:12" x14ac:dyDescent="0.25">
      <c r="A16" s="11"/>
      <c r="B16" s="126"/>
      <c r="C16" s="127"/>
      <c r="D16" s="3">
        <v>0.55763888888888891</v>
      </c>
      <c r="E16" s="4" t="s">
        <v>139</v>
      </c>
      <c r="F16" s="158">
        <v>1207</v>
      </c>
      <c r="G16" s="3">
        <v>0.61736111111111114</v>
      </c>
      <c r="H16" s="18" t="s">
        <v>140</v>
      </c>
      <c r="I16" s="128"/>
      <c r="J16" s="129"/>
      <c r="K16" s="129"/>
      <c r="L16" s="22" t="s">
        <v>141</v>
      </c>
    </row>
    <row r="17" spans="1:12" x14ac:dyDescent="0.25">
      <c r="A17" s="11"/>
      <c r="B17" s="126"/>
      <c r="C17" s="127"/>
      <c r="D17" s="3">
        <v>0.62847222222222221</v>
      </c>
      <c r="E17" s="18" t="s">
        <v>140</v>
      </c>
      <c r="F17" s="158">
        <v>1206</v>
      </c>
      <c r="G17" s="3">
        <v>0.68819444444444444</v>
      </c>
      <c r="H17" s="4" t="s">
        <v>139</v>
      </c>
      <c r="I17" s="128"/>
      <c r="J17" s="129"/>
      <c r="K17" s="129"/>
      <c r="L17" s="22" t="s">
        <v>141</v>
      </c>
    </row>
    <row r="18" spans="1:12" x14ac:dyDescent="0.25">
      <c r="A18" s="11"/>
      <c r="B18" s="126"/>
      <c r="C18" s="127"/>
      <c r="D18" s="3">
        <v>0.72430555555555554</v>
      </c>
      <c r="E18" s="4" t="s">
        <v>139</v>
      </c>
      <c r="F18" s="158">
        <v>1211</v>
      </c>
      <c r="G18" s="3">
        <v>0.74652777777777779</v>
      </c>
      <c r="H18" s="18" t="s">
        <v>142</v>
      </c>
      <c r="I18" s="128"/>
      <c r="J18" s="129"/>
      <c r="K18" s="129"/>
      <c r="L18" s="22" t="s">
        <v>141</v>
      </c>
    </row>
    <row r="19" spans="1:12" x14ac:dyDescent="0.25">
      <c r="A19" s="11"/>
      <c r="B19" s="126"/>
      <c r="C19" s="127"/>
      <c r="D19" s="234" t="s">
        <v>28</v>
      </c>
      <c r="E19" s="235"/>
      <c r="F19" s="235"/>
      <c r="G19" s="235"/>
      <c r="H19" s="236"/>
      <c r="I19" s="128"/>
      <c r="J19" s="129"/>
      <c r="K19" s="129"/>
      <c r="L19" s="22" t="s">
        <v>141</v>
      </c>
    </row>
    <row r="20" spans="1:12" x14ac:dyDescent="0.25">
      <c r="A20" s="11"/>
      <c r="B20" s="126"/>
      <c r="C20" s="127"/>
      <c r="D20" s="17">
        <v>0.71180555555555547</v>
      </c>
      <c r="E20" s="18" t="s">
        <v>140</v>
      </c>
      <c r="F20" s="18">
        <v>1208</v>
      </c>
      <c r="G20" s="17">
        <v>0.7715277777777777</v>
      </c>
      <c r="H20" s="18" t="s">
        <v>139</v>
      </c>
      <c r="I20" s="128"/>
      <c r="J20" s="129"/>
      <c r="K20" s="129"/>
      <c r="L20" s="22" t="s">
        <v>141</v>
      </c>
    </row>
    <row r="21" spans="1:12" x14ac:dyDescent="0.25">
      <c r="A21" s="79"/>
      <c r="B21" s="156"/>
      <c r="C21" s="157"/>
      <c r="D21" s="234" t="s">
        <v>40</v>
      </c>
      <c r="E21" s="235"/>
      <c r="F21" s="235"/>
      <c r="G21" s="235"/>
      <c r="H21" s="236"/>
      <c r="I21" s="159">
        <v>0.82291666666666663</v>
      </c>
      <c r="J21" s="161">
        <v>12.25</v>
      </c>
      <c r="K21" s="160">
        <f>J21*6/7</f>
        <v>10.5</v>
      </c>
      <c r="L21" s="111" t="s">
        <v>141</v>
      </c>
    </row>
    <row r="22" spans="1:12" x14ac:dyDescent="0.25">
      <c r="A22" s="125" t="s">
        <v>106</v>
      </c>
      <c r="B22" s="126">
        <v>0.34375</v>
      </c>
      <c r="C22" s="127" t="s">
        <v>139</v>
      </c>
      <c r="D22" s="234" t="s">
        <v>41</v>
      </c>
      <c r="E22" s="235"/>
      <c r="F22" s="235"/>
      <c r="G22" s="235"/>
      <c r="H22" s="236"/>
      <c r="I22" s="128"/>
      <c r="J22" s="129"/>
      <c r="K22" s="129"/>
      <c r="L22" s="155" t="s">
        <v>25</v>
      </c>
    </row>
    <row r="23" spans="1:12" x14ac:dyDescent="0.25">
      <c r="A23" s="125"/>
      <c r="B23" s="126"/>
      <c r="C23" s="127"/>
      <c r="D23" s="17">
        <v>0.39097222222222222</v>
      </c>
      <c r="E23" s="18" t="s">
        <v>139</v>
      </c>
      <c r="F23" s="18">
        <v>1205</v>
      </c>
      <c r="G23" s="17">
        <v>0.41319444444444442</v>
      </c>
      <c r="H23" s="18" t="s">
        <v>142</v>
      </c>
      <c r="I23" s="128"/>
      <c r="J23" s="129"/>
      <c r="K23" s="129"/>
      <c r="L23" s="155" t="s">
        <v>25</v>
      </c>
    </row>
    <row r="24" spans="1:12" x14ac:dyDescent="0.25">
      <c r="A24" s="11"/>
      <c r="B24" s="12"/>
      <c r="C24" s="13"/>
      <c r="D24" s="234" t="s">
        <v>28</v>
      </c>
      <c r="E24" s="235"/>
      <c r="F24" s="235"/>
      <c r="G24" s="235"/>
      <c r="H24" s="236"/>
      <c r="I24" s="14"/>
      <c r="J24" s="15"/>
      <c r="K24" s="15"/>
      <c r="L24" s="22" t="s">
        <v>25</v>
      </c>
    </row>
    <row r="25" spans="1:12" x14ac:dyDescent="0.25">
      <c r="A25" s="11"/>
      <c r="B25" s="12"/>
      <c r="C25" s="13"/>
      <c r="D25" s="17">
        <v>0.4152777777777778</v>
      </c>
      <c r="E25" s="18" t="s">
        <v>142</v>
      </c>
      <c r="F25" s="45">
        <v>1202</v>
      </c>
      <c r="G25" s="17">
        <v>0.4381944444444445</v>
      </c>
      <c r="H25" s="18" t="s">
        <v>139</v>
      </c>
      <c r="I25" s="14"/>
      <c r="J25" s="15"/>
      <c r="K25" s="15"/>
      <c r="L25" s="22" t="s">
        <v>25</v>
      </c>
    </row>
    <row r="26" spans="1:12" x14ac:dyDescent="0.25">
      <c r="A26" s="11"/>
      <c r="B26" s="12"/>
      <c r="C26" s="13"/>
      <c r="D26" s="234" t="s">
        <v>143</v>
      </c>
      <c r="E26" s="235"/>
      <c r="F26" s="235"/>
      <c r="G26" s="235"/>
      <c r="H26" s="236"/>
      <c r="I26" s="14"/>
      <c r="J26" s="15"/>
      <c r="K26" s="15"/>
      <c r="L26" s="22" t="s">
        <v>25</v>
      </c>
    </row>
    <row r="27" spans="1:12" x14ac:dyDescent="0.25">
      <c r="A27" s="11"/>
      <c r="B27" s="12"/>
      <c r="C27" s="13"/>
      <c r="D27" s="3">
        <v>0.55763888888888891</v>
      </c>
      <c r="E27" s="4" t="s">
        <v>139</v>
      </c>
      <c r="F27" s="158">
        <v>1207</v>
      </c>
      <c r="G27" s="3">
        <v>0.61736111111111114</v>
      </c>
      <c r="H27" s="18" t="s">
        <v>140</v>
      </c>
      <c r="I27" s="14"/>
      <c r="J27" s="15"/>
      <c r="K27" s="15"/>
      <c r="L27" s="22" t="s">
        <v>25</v>
      </c>
    </row>
    <row r="28" spans="1:12" x14ac:dyDescent="0.25">
      <c r="A28" s="11"/>
      <c r="B28" s="12"/>
      <c r="C28" s="13"/>
      <c r="D28" s="3">
        <v>0.62847222222222221</v>
      </c>
      <c r="E28" s="18" t="s">
        <v>140</v>
      </c>
      <c r="F28" s="158">
        <v>1206</v>
      </c>
      <c r="G28" s="3">
        <v>0.68819444444444444</v>
      </c>
      <c r="H28" s="4" t="s">
        <v>139</v>
      </c>
      <c r="I28" s="14"/>
      <c r="J28" s="15"/>
      <c r="K28" s="15"/>
      <c r="L28" s="22" t="s">
        <v>25</v>
      </c>
    </row>
    <row r="29" spans="1:12" x14ac:dyDescent="0.25">
      <c r="A29" s="11"/>
      <c r="B29" s="12"/>
      <c r="C29" s="13"/>
      <c r="D29" s="3">
        <v>0.72430555555555554</v>
      </c>
      <c r="E29" s="4" t="s">
        <v>139</v>
      </c>
      <c r="F29" s="158">
        <v>1211</v>
      </c>
      <c r="G29" s="3">
        <v>0.78402777777777777</v>
      </c>
      <c r="H29" s="18" t="s">
        <v>140</v>
      </c>
      <c r="I29" s="14"/>
      <c r="J29" s="15"/>
      <c r="K29" s="15"/>
      <c r="L29" s="22" t="s">
        <v>25</v>
      </c>
    </row>
    <row r="30" spans="1:12" x14ac:dyDescent="0.25">
      <c r="A30" s="11"/>
      <c r="B30" s="126"/>
      <c r="C30" s="127"/>
      <c r="D30" s="17">
        <v>0.79513888888888884</v>
      </c>
      <c r="E30" s="18" t="s">
        <v>140</v>
      </c>
      <c r="F30" s="18">
        <v>1210</v>
      </c>
      <c r="G30" s="17">
        <v>0.85486111111111107</v>
      </c>
      <c r="H30" s="18" t="s">
        <v>139</v>
      </c>
      <c r="I30" s="128"/>
      <c r="J30" s="129"/>
      <c r="K30" s="129"/>
      <c r="L30" s="22" t="s">
        <v>25</v>
      </c>
    </row>
    <row r="31" spans="1:12" x14ac:dyDescent="0.25">
      <c r="A31" s="79"/>
      <c r="B31" s="156"/>
      <c r="C31" s="157"/>
      <c r="D31" s="234" t="s">
        <v>40</v>
      </c>
      <c r="E31" s="235"/>
      <c r="F31" s="235"/>
      <c r="G31" s="235"/>
      <c r="H31" s="236"/>
      <c r="I31" s="159">
        <v>0.90625</v>
      </c>
      <c r="J31" s="161">
        <v>12.25</v>
      </c>
      <c r="K31" s="160">
        <f>J31/7</f>
        <v>1.75</v>
      </c>
      <c r="L31" s="111" t="s">
        <v>25</v>
      </c>
    </row>
    <row r="32" spans="1:12" x14ac:dyDescent="0.25">
      <c r="J32" s="10" t="s">
        <v>20</v>
      </c>
      <c r="K32" s="5">
        <f>SUM(K12:K31)</f>
        <v>12.25</v>
      </c>
    </row>
  </sheetData>
  <sheetProtection algorithmName="SHA-512" hashValue="v1/7bqY2/2UdOOBkjkHoAdRuFk9a0zh8U11brPQ8in6gPl24NUL7Tb8l98ZFkfgP+9Xdp/e15yqqFOBRMuUaMQ==" saltValue="l/7yfKSC/0S7yOmMJeHgzQ==" spinCount="100000" sheet="1" objects="1" scenarios="1" selectLockedCells="1" selectUnlockedCells="1"/>
  <mergeCells count="8">
    <mergeCell ref="D12:H12"/>
    <mergeCell ref="D31:H31"/>
    <mergeCell ref="D15:H15"/>
    <mergeCell ref="D21:H21"/>
    <mergeCell ref="D19:H19"/>
    <mergeCell ref="D22:H22"/>
    <mergeCell ref="D26:H26"/>
    <mergeCell ref="D24:H24"/>
  </mergeCells>
  <pageMargins left="0.7" right="0.7" top="0.78740157499999996" bottom="0.78740157499999996" header="0.3" footer="0.3"/>
  <pageSetup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C3CF-F55C-4DED-8A4C-A01F6EA8CD4F}">
  <dimension ref="A1:L46"/>
  <sheetViews>
    <sheetView view="pageBreakPreview" zoomScaleNormal="100" zoomScaleSheetLayoutView="100" workbookViewId="0">
      <selection activeCell="K43" sqref="K43"/>
    </sheetView>
  </sheetViews>
  <sheetFormatPr defaultRowHeight="15" x14ac:dyDescent="0.25"/>
  <cols>
    <col min="1" max="1" width="10.7109375" customWidth="1"/>
    <col min="2" max="2" width="6.7109375" customWidth="1"/>
    <col min="3" max="3" width="8.28515625" customWidth="1"/>
    <col min="4" max="4" width="6.42578125" customWidth="1"/>
    <col min="5" max="5" width="11.7109375" customWidth="1"/>
    <col min="6" max="6" width="9.5703125" customWidth="1"/>
    <col min="7" max="7" width="6.28515625" customWidth="1"/>
    <col min="8" max="8" width="11.28515625" customWidth="1"/>
    <col min="9" max="11" width="7.7109375" customWidth="1"/>
    <col min="12" max="12" width="11.7109375" customWidth="1"/>
  </cols>
  <sheetData>
    <row r="1" spans="1:12" ht="23.25" x14ac:dyDescent="0.35">
      <c r="A1" s="1" t="s">
        <v>129</v>
      </c>
    </row>
    <row r="3" spans="1:12" x14ac:dyDescent="0.25">
      <c r="A3" s="2" t="s">
        <v>10</v>
      </c>
      <c r="B3" s="2"/>
      <c r="C3" s="2"/>
      <c r="D3" s="2"/>
      <c r="E3" s="2"/>
      <c r="F3" s="5">
        <f>K46</f>
        <v>9.4285714285714288</v>
      </c>
      <c r="G3" s="6"/>
      <c r="H3" s="6"/>
      <c r="I3" s="6"/>
      <c r="J3" s="6"/>
      <c r="K3" s="6"/>
      <c r="L3" s="6"/>
    </row>
    <row r="4" spans="1:12" x14ac:dyDescent="0.25">
      <c r="A4" s="6" t="s">
        <v>52</v>
      </c>
      <c r="B4" s="6"/>
      <c r="C4" s="6"/>
      <c r="D4" s="6"/>
      <c r="E4" s="7"/>
      <c r="F4" s="7">
        <f>37.5/7</f>
        <v>5.3571428571428568</v>
      </c>
      <c r="G4" s="6"/>
      <c r="H4" s="6"/>
      <c r="I4" s="6"/>
      <c r="J4" s="6"/>
      <c r="K4" s="6"/>
      <c r="L4" s="6"/>
    </row>
    <row r="5" spans="1:12" s="6" customFormat="1" x14ac:dyDescent="0.25">
      <c r="A5" s="2" t="s">
        <v>53</v>
      </c>
      <c r="B5" s="2"/>
      <c r="C5" s="2"/>
      <c r="D5" s="2"/>
      <c r="E5" s="2"/>
      <c r="F5" s="5">
        <f>F3/F4</f>
        <v>1.7600000000000002</v>
      </c>
    </row>
    <row r="6" spans="1:12" s="6" customFormat="1" x14ac:dyDescent="0.25">
      <c r="A6" s="2" t="s">
        <v>54</v>
      </c>
      <c r="B6" s="2"/>
      <c r="C6" s="2"/>
      <c r="D6" s="2"/>
      <c r="E6" s="2"/>
      <c r="F6" s="5">
        <f>F5*1.15</f>
        <v>2.024</v>
      </c>
      <c r="G6" s="8"/>
    </row>
    <row r="7" spans="1:12" s="6" customForma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s="6" customFormat="1" x14ac:dyDescent="0.25">
      <c r="A8" s="2" t="s">
        <v>14</v>
      </c>
      <c r="B8" s="2"/>
      <c r="C8" s="2"/>
      <c r="D8"/>
      <c r="E8"/>
      <c r="F8"/>
      <c r="G8"/>
      <c r="H8"/>
      <c r="I8"/>
      <c r="J8"/>
      <c r="K8"/>
      <c r="L8"/>
    </row>
    <row r="9" spans="1:12" x14ac:dyDescent="0.25">
      <c r="A9" s="9" t="s">
        <v>0</v>
      </c>
      <c r="B9" s="9" t="s">
        <v>15</v>
      </c>
      <c r="C9" s="9" t="s">
        <v>2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2</v>
      </c>
      <c r="I9" s="9" t="s">
        <v>16</v>
      </c>
      <c r="J9" s="9" t="s">
        <v>17</v>
      </c>
      <c r="K9" s="9" t="s">
        <v>18</v>
      </c>
      <c r="L9" s="9" t="s">
        <v>5</v>
      </c>
    </row>
    <row r="10" spans="1:12" x14ac:dyDescent="0.25">
      <c r="A10" s="40" t="s">
        <v>84</v>
      </c>
      <c r="B10" s="41">
        <v>0.22916666666666666</v>
      </c>
      <c r="C10" s="42" t="s">
        <v>136</v>
      </c>
      <c r="D10" s="234" t="s">
        <v>41</v>
      </c>
      <c r="E10" s="235"/>
      <c r="F10" s="235"/>
      <c r="G10" s="235"/>
      <c r="H10" s="236"/>
      <c r="I10" s="43"/>
      <c r="J10" s="44"/>
      <c r="K10" s="44"/>
      <c r="L10" s="16" t="s">
        <v>102</v>
      </c>
    </row>
    <row r="11" spans="1:12" x14ac:dyDescent="0.25">
      <c r="A11" s="13"/>
      <c r="B11" s="13"/>
      <c r="C11" s="13"/>
      <c r="D11" s="17">
        <v>0.27291666666666664</v>
      </c>
      <c r="E11" s="18" t="s">
        <v>98</v>
      </c>
      <c r="F11" s="18">
        <v>5425</v>
      </c>
      <c r="G11" s="17">
        <v>0.28472222222222221</v>
      </c>
      <c r="H11" s="18" t="s">
        <v>103</v>
      </c>
      <c r="I11" s="19"/>
      <c r="J11" s="20"/>
      <c r="K11" s="20"/>
      <c r="L11" s="22" t="s">
        <v>102</v>
      </c>
    </row>
    <row r="12" spans="1:12" x14ac:dyDescent="0.25">
      <c r="A12" s="13"/>
      <c r="B12" s="13"/>
      <c r="C12" s="13"/>
      <c r="D12" s="17">
        <v>0.29375000000000001</v>
      </c>
      <c r="E12" s="18" t="s">
        <v>104</v>
      </c>
      <c r="F12" s="18">
        <v>5406</v>
      </c>
      <c r="G12" s="17">
        <v>0.39166666666666666</v>
      </c>
      <c r="H12" s="18" t="s">
        <v>29</v>
      </c>
      <c r="I12" s="19"/>
      <c r="J12" s="20"/>
      <c r="K12" s="20"/>
      <c r="L12" s="22" t="s">
        <v>102</v>
      </c>
    </row>
    <row r="13" spans="1:12" x14ac:dyDescent="0.25">
      <c r="A13" s="13"/>
      <c r="B13" s="13"/>
      <c r="C13" s="13"/>
      <c r="D13" s="17">
        <v>0.4375</v>
      </c>
      <c r="E13" s="18" t="s">
        <v>29</v>
      </c>
      <c r="F13" s="18">
        <v>5407</v>
      </c>
      <c r="G13" s="17">
        <v>0.53402777777777777</v>
      </c>
      <c r="H13" s="18" t="s">
        <v>103</v>
      </c>
      <c r="I13" s="19"/>
      <c r="J13" s="20"/>
      <c r="K13" s="20"/>
      <c r="L13" s="22" t="s">
        <v>102</v>
      </c>
    </row>
    <row r="14" spans="1:12" x14ac:dyDescent="0.25">
      <c r="A14" s="13"/>
      <c r="B14" s="13"/>
      <c r="C14" s="13"/>
      <c r="D14" s="17">
        <v>0.5444444444444444</v>
      </c>
      <c r="E14" s="18" t="s">
        <v>103</v>
      </c>
      <c r="F14" s="18">
        <v>5412</v>
      </c>
      <c r="G14" s="17">
        <v>0.58680555555555558</v>
      </c>
      <c r="H14" s="18" t="s">
        <v>105</v>
      </c>
      <c r="I14" s="19"/>
      <c r="J14" s="20"/>
      <c r="K14" s="20"/>
      <c r="L14" s="22" t="s">
        <v>102</v>
      </c>
    </row>
    <row r="15" spans="1:12" x14ac:dyDescent="0.25">
      <c r="A15" s="13"/>
      <c r="B15" s="13"/>
      <c r="C15" s="13"/>
      <c r="D15" s="234" t="s">
        <v>28</v>
      </c>
      <c r="E15" s="235"/>
      <c r="F15" s="235"/>
      <c r="G15" s="235"/>
      <c r="H15" s="236"/>
      <c r="I15" s="19"/>
      <c r="J15" s="20"/>
      <c r="K15" s="20"/>
      <c r="L15" s="22" t="s">
        <v>102</v>
      </c>
    </row>
    <row r="16" spans="1:12" x14ac:dyDescent="0.25">
      <c r="A16" s="11"/>
      <c r="B16" s="12"/>
      <c r="C16" s="13"/>
      <c r="D16" s="17">
        <v>0.59444444444444444</v>
      </c>
      <c r="E16" s="18" t="s">
        <v>105</v>
      </c>
      <c r="F16" s="18">
        <v>1289</v>
      </c>
      <c r="G16" s="17">
        <v>0.62152777777777779</v>
      </c>
      <c r="H16" s="18" t="s">
        <v>98</v>
      </c>
      <c r="I16" s="14"/>
      <c r="J16" s="15"/>
      <c r="K16" s="15"/>
      <c r="L16" s="22" t="s">
        <v>102</v>
      </c>
    </row>
    <row r="17" spans="1:12" x14ac:dyDescent="0.25">
      <c r="A17" s="11"/>
      <c r="B17" s="12"/>
      <c r="C17" s="13"/>
      <c r="D17" s="234" t="s">
        <v>28</v>
      </c>
      <c r="E17" s="235"/>
      <c r="F17" s="235"/>
      <c r="G17" s="235"/>
      <c r="H17" s="236"/>
      <c r="I17" s="36"/>
      <c r="J17" s="15"/>
      <c r="K17" s="15"/>
      <c r="L17" s="22" t="s">
        <v>102</v>
      </c>
    </row>
    <row r="18" spans="1:12" x14ac:dyDescent="0.25">
      <c r="A18" s="79"/>
      <c r="B18" s="80"/>
      <c r="C18" s="81"/>
      <c r="D18" s="234" t="s">
        <v>150</v>
      </c>
      <c r="E18" s="235"/>
      <c r="F18" s="235"/>
      <c r="G18" s="235"/>
      <c r="H18" s="236"/>
      <c r="I18" s="159">
        <v>0.72916666666666663</v>
      </c>
      <c r="J18" s="21">
        <v>12</v>
      </c>
      <c r="K18" s="21">
        <f>J18*3/7</f>
        <v>5.1428571428571432</v>
      </c>
      <c r="L18" s="111" t="s">
        <v>102</v>
      </c>
    </row>
    <row r="19" spans="1:12" x14ac:dyDescent="0.25">
      <c r="A19" s="40" t="s">
        <v>106</v>
      </c>
      <c r="B19" s="41">
        <v>0.22916666666666666</v>
      </c>
      <c r="C19" s="42" t="s">
        <v>136</v>
      </c>
      <c r="D19" s="234" t="s">
        <v>41</v>
      </c>
      <c r="E19" s="235"/>
      <c r="F19" s="235"/>
      <c r="G19" s="235"/>
      <c r="H19" s="236"/>
      <c r="I19" s="43"/>
      <c r="J19" s="44"/>
      <c r="K19" s="44"/>
      <c r="L19" s="16" t="s">
        <v>26</v>
      </c>
    </row>
    <row r="20" spans="1:12" x14ac:dyDescent="0.25">
      <c r="A20" s="13"/>
      <c r="B20" s="13"/>
      <c r="C20" s="13"/>
      <c r="D20" s="17">
        <v>0.27291666666666664</v>
      </c>
      <c r="E20" s="18" t="s">
        <v>98</v>
      </c>
      <c r="F20" s="18">
        <v>5425</v>
      </c>
      <c r="G20" s="17">
        <v>0.28472222222222221</v>
      </c>
      <c r="H20" s="18" t="s">
        <v>103</v>
      </c>
      <c r="I20" s="19"/>
      <c r="J20" s="20"/>
      <c r="K20" s="20"/>
      <c r="L20" s="22" t="s">
        <v>26</v>
      </c>
    </row>
    <row r="21" spans="1:12" x14ac:dyDescent="0.25">
      <c r="A21" s="13"/>
      <c r="B21" s="13"/>
      <c r="C21" s="13"/>
      <c r="D21" s="17">
        <v>0.29375000000000001</v>
      </c>
      <c r="E21" s="18" t="s">
        <v>104</v>
      </c>
      <c r="F21" s="18">
        <v>5406</v>
      </c>
      <c r="G21" s="17">
        <v>0.39166666666666666</v>
      </c>
      <c r="H21" s="18" t="s">
        <v>29</v>
      </c>
      <c r="I21" s="19"/>
      <c r="J21" s="20"/>
      <c r="K21" s="20"/>
      <c r="L21" s="22" t="s">
        <v>26</v>
      </c>
    </row>
    <row r="22" spans="1:12" x14ac:dyDescent="0.25">
      <c r="A22" s="13"/>
      <c r="B22" s="13"/>
      <c r="C22" s="13"/>
      <c r="D22" s="17">
        <v>0.4375</v>
      </c>
      <c r="E22" s="18" t="s">
        <v>29</v>
      </c>
      <c r="F22" s="18">
        <v>5407</v>
      </c>
      <c r="G22" s="17">
        <v>0.53402777777777777</v>
      </c>
      <c r="H22" s="18" t="s">
        <v>103</v>
      </c>
      <c r="I22" s="19"/>
      <c r="J22" s="20"/>
      <c r="K22" s="20"/>
      <c r="L22" s="22" t="s">
        <v>26</v>
      </c>
    </row>
    <row r="23" spans="1:12" x14ac:dyDescent="0.25">
      <c r="A23" s="13"/>
      <c r="B23" s="13"/>
      <c r="C23" s="13"/>
      <c r="D23" s="17">
        <v>0.5444444444444444</v>
      </c>
      <c r="E23" s="18" t="s">
        <v>103</v>
      </c>
      <c r="F23" s="18">
        <v>5412</v>
      </c>
      <c r="G23" s="17">
        <v>0.58680555555555558</v>
      </c>
      <c r="H23" s="18" t="s">
        <v>105</v>
      </c>
      <c r="I23" s="19"/>
      <c r="J23" s="20"/>
      <c r="K23" s="20"/>
      <c r="L23" s="22" t="s">
        <v>26</v>
      </c>
    </row>
    <row r="24" spans="1:12" x14ac:dyDescent="0.25">
      <c r="A24" s="13"/>
      <c r="B24" s="13"/>
      <c r="C24" s="13"/>
      <c r="D24" s="234" t="s">
        <v>28</v>
      </c>
      <c r="E24" s="235"/>
      <c r="F24" s="235"/>
      <c r="G24" s="235"/>
      <c r="H24" s="236"/>
      <c r="I24" s="19"/>
      <c r="J24" s="20"/>
      <c r="K24" s="20"/>
      <c r="L24" s="22" t="s">
        <v>26</v>
      </c>
    </row>
    <row r="25" spans="1:12" x14ac:dyDescent="0.25">
      <c r="A25" s="11"/>
      <c r="B25" s="12"/>
      <c r="C25" s="13"/>
      <c r="D25" s="17">
        <v>0.59444444444444444</v>
      </c>
      <c r="E25" s="18" t="s">
        <v>105</v>
      </c>
      <c r="F25" s="18">
        <v>1289</v>
      </c>
      <c r="G25" s="17">
        <v>0.62152777777777779</v>
      </c>
      <c r="H25" s="18" t="s">
        <v>98</v>
      </c>
      <c r="I25" s="14"/>
      <c r="J25" s="15"/>
      <c r="K25" s="15"/>
      <c r="L25" s="22" t="s">
        <v>26</v>
      </c>
    </row>
    <row r="26" spans="1:12" x14ac:dyDescent="0.25">
      <c r="A26" s="11"/>
      <c r="B26" s="12"/>
      <c r="C26" s="13"/>
      <c r="D26" s="17">
        <v>0.625</v>
      </c>
      <c r="E26" s="18" t="s">
        <v>98</v>
      </c>
      <c r="F26" s="18">
        <v>5428</v>
      </c>
      <c r="G26" s="17">
        <v>0.66180555555555554</v>
      </c>
      <c r="H26" s="18" t="s">
        <v>6</v>
      </c>
      <c r="I26" s="36"/>
      <c r="J26" s="15"/>
      <c r="K26" s="15"/>
      <c r="L26" s="22" t="s">
        <v>26</v>
      </c>
    </row>
    <row r="27" spans="1:12" x14ac:dyDescent="0.25">
      <c r="A27" s="11"/>
      <c r="B27" s="12"/>
      <c r="C27" s="13"/>
      <c r="D27" s="234" t="s">
        <v>40</v>
      </c>
      <c r="E27" s="235"/>
      <c r="F27" s="235"/>
      <c r="G27" s="235"/>
      <c r="H27" s="236"/>
      <c r="I27" s="36"/>
      <c r="J27" s="15"/>
      <c r="K27" s="15"/>
      <c r="L27" s="22" t="s">
        <v>26</v>
      </c>
    </row>
    <row r="28" spans="1:12" x14ac:dyDescent="0.25">
      <c r="A28" s="79"/>
      <c r="B28" s="80"/>
      <c r="C28" s="81"/>
      <c r="D28" s="17">
        <v>0.6958333333333333</v>
      </c>
      <c r="E28" s="18" t="s">
        <v>6</v>
      </c>
      <c r="F28" s="18" t="s">
        <v>149</v>
      </c>
      <c r="G28" s="17">
        <v>0.72569444444444453</v>
      </c>
      <c r="H28" s="18" t="s">
        <v>98</v>
      </c>
      <c r="I28" s="159">
        <v>0.72916666666666663</v>
      </c>
      <c r="J28" s="21">
        <v>12</v>
      </c>
      <c r="K28" s="21">
        <f>J28/7</f>
        <v>1.7142857142857142</v>
      </c>
      <c r="L28" s="111" t="s">
        <v>26</v>
      </c>
    </row>
    <row r="29" spans="1:12" x14ac:dyDescent="0.25">
      <c r="A29" s="40" t="s">
        <v>144</v>
      </c>
      <c r="B29" s="41">
        <v>0.72916666666666663</v>
      </c>
      <c r="C29" s="42" t="s">
        <v>136</v>
      </c>
      <c r="D29" s="17">
        <v>0.73263888888888884</v>
      </c>
      <c r="E29" s="18" t="s">
        <v>98</v>
      </c>
      <c r="F29" s="45" t="s">
        <v>151</v>
      </c>
      <c r="G29" s="17">
        <v>0.76736111111111116</v>
      </c>
      <c r="H29" s="18" t="s">
        <v>6</v>
      </c>
      <c r="I29" s="43"/>
      <c r="J29" s="44"/>
      <c r="K29" s="44"/>
      <c r="L29" s="16" t="s">
        <v>25</v>
      </c>
    </row>
    <row r="30" spans="1:12" x14ac:dyDescent="0.25">
      <c r="A30" s="13"/>
      <c r="B30" s="13"/>
      <c r="C30" s="13"/>
      <c r="D30" s="234" t="s">
        <v>152</v>
      </c>
      <c r="E30" s="235"/>
      <c r="F30" s="235"/>
      <c r="G30" s="235"/>
      <c r="H30" s="236"/>
      <c r="I30" s="19"/>
      <c r="J30" s="20"/>
      <c r="K30" s="20"/>
      <c r="L30" s="22" t="s">
        <v>25</v>
      </c>
    </row>
    <row r="31" spans="1:12" x14ac:dyDescent="0.25">
      <c r="A31" s="13"/>
      <c r="B31" s="13"/>
      <c r="C31" s="13"/>
      <c r="D31" s="234" t="s">
        <v>153</v>
      </c>
      <c r="E31" s="235"/>
      <c r="F31" s="235"/>
      <c r="G31" s="235"/>
      <c r="H31" s="236"/>
      <c r="I31" s="19"/>
      <c r="J31" s="20"/>
      <c r="K31" s="20"/>
      <c r="L31" s="22" t="s">
        <v>25</v>
      </c>
    </row>
    <row r="32" spans="1:12" x14ac:dyDescent="0.25">
      <c r="A32" s="13"/>
      <c r="B32" s="13"/>
      <c r="C32" s="13"/>
      <c r="D32" s="234" t="s">
        <v>28</v>
      </c>
      <c r="E32" s="235"/>
      <c r="F32" s="235"/>
      <c r="G32" s="235"/>
      <c r="H32" s="236"/>
      <c r="I32" s="19"/>
      <c r="J32" s="20"/>
      <c r="K32" s="20"/>
      <c r="L32" s="22" t="s">
        <v>25</v>
      </c>
    </row>
    <row r="33" spans="1:12" x14ac:dyDescent="0.25">
      <c r="A33" s="11"/>
      <c r="B33" s="12"/>
      <c r="C33" s="13"/>
      <c r="D33" s="17">
        <v>0.94444444444444453</v>
      </c>
      <c r="E33" s="18" t="s">
        <v>6</v>
      </c>
      <c r="F33" s="18">
        <v>5419</v>
      </c>
      <c r="G33" s="17">
        <v>0.9784722222222223</v>
      </c>
      <c r="H33" s="18" t="s">
        <v>98</v>
      </c>
      <c r="I33" s="14"/>
      <c r="J33" s="15"/>
      <c r="K33" s="15"/>
      <c r="L33" s="22" t="s">
        <v>25</v>
      </c>
    </row>
    <row r="34" spans="1:12" x14ac:dyDescent="0.25">
      <c r="A34" s="13"/>
      <c r="B34" s="13"/>
      <c r="C34" s="13"/>
      <c r="D34" s="234" t="s">
        <v>28</v>
      </c>
      <c r="E34" s="235"/>
      <c r="F34" s="235"/>
      <c r="G34" s="235"/>
      <c r="H34" s="236"/>
      <c r="I34" s="119">
        <v>0.98958333333333337</v>
      </c>
      <c r="J34" s="20">
        <v>6.25</v>
      </c>
      <c r="K34" s="20">
        <f>J34/7</f>
        <v>0.8928571428571429</v>
      </c>
      <c r="L34" s="22" t="s">
        <v>25</v>
      </c>
    </row>
    <row r="35" spans="1:12" x14ac:dyDescent="0.25">
      <c r="A35" s="11"/>
      <c r="B35" s="30">
        <v>0.23958333333333334</v>
      </c>
      <c r="C35" s="13"/>
      <c r="D35" s="234" t="s">
        <v>41</v>
      </c>
      <c r="E35" s="235"/>
      <c r="F35" s="235"/>
      <c r="G35" s="235"/>
      <c r="H35" s="236"/>
      <c r="I35" s="14"/>
      <c r="J35" s="15"/>
      <c r="K35" s="15"/>
      <c r="L35" s="22" t="s">
        <v>21</v>
      </c>
    </row>
    <row r="36" spans="1:12" x14ac:dyDescent="0.25">
      <c r="A36" s="13"/>
      <c r="B36" s="13"/>
      <c r="C36" s="13"/>
      <c r="D36" s="17">
        <v>0.27291666666666664</v>
      </c>
      <c r="E36" s="18" t="s">
        <v>98</v>
      </c>
      <c r="F36" s="18">
        <v>5425</v>
      </c>
      <c r="G36" s="17">
        <v>0.28472222222222221</v>
      </c>
      <c r="H36" s="18" t="s">
        <v>103</v>
      </c>
      <c r="I36" s="19"/>
      <c r="J36" s="20"/>
      <c r="K36" s="20"/>
      <c r="L36" s="22" t="s">
        <v>21</v>
      </c>
    </row>
    <row r="37" spans="1:12" x14ac:dyDescent="0.25">
      <c r="A37" s="13"/>
      <c r="B37" s="13"/>
      <c r="C37" s="13"/>
      <c r="D37" s="17">
        <v>0.29375000000000001</v>
      </c>
      <c r="E37" s="18" t="s">
        <v>104</v>
      </c>
      <c r="F37" s="18">
        <v>5406</v>
      </c>
      <c r="G37" s="17">
        <v>0.39166666666666666</v>
      </c>
      <c r="H37" s="18" t="s">
        <v>29</v>
      </c>
      <c r="I37" s="19"/>
      <c r="J37" s="20"/>
      <c r="K37" s="20"/>
      <c r="L37" s="22" t="s">
        <v>21</v>
      </c>
    </row>
    <row r="38" spans="1:12" x14ac:dyDescent="0.25">
      <c r="A38" s="13"/>
      <c r="B38" s="13"/>
      <c r="C38" s="13"/>
      <c r="D38" s="17">
        <v>0.4375</v>
      </c>
      <c r="E38" s="18" t="s">
        <v>29</v>
      </c>
      <c r="F38" s="18">
        <v>5407</v>
      </c>
      <c r="G38" s="17">
        <v>0.53402777777777777</v>
      </c>
      <c r="H38" s="18" t="s">
        <v>103</v>
      </c>
      <c r="I38" s="19"/>
      <c r="J38" s="20"/>
      <c r="K38" s="20"/>
      <c r="L38" s="22" t="s">
        <v>21</v>
      </c>
    </row>
    <row r="39" spans="1:12" x14ac:dyDescent="0.25">
      <c r="A39" s="13"/>
      <c r="B39" s="13"/>
      <c r="C39" s="13"/>
      <c r="D39" s="17">
        <v>0.5444444444444444</v>
      </c>
      <c r="E39" s="18" t="s">
        <v>103</v>
      </c>
      <c r="F39" s="18">
        <v>5412</v>
      </c>
      <c r="G39" s="17">
        <v>0.58680555555555558</v>
      </c>
      <c r="H39" s="18" t="s">
        <v>105</v>
      </c>
      <c r="I39" s="19"/>
      <c r="J39" s="20"/>
      <c r="K39" s="20"/>
      <c r="L39" s="22" t="s">
        <v>21</v>
      </c>
    </row>
    <row r="40" spans="1:12" x14ac:dyDescent="0.25">
      <c r="A40" s="13"/>
      <c r="B40" s="13"/>
      <c r="C40" s="13"/>
      <c r="D40" s="234" t="s">
        <v>28</v>
      </c>
      <c r="E40" s="235"/>
      <c r="F40" s="235"/>
      <c r="G40" s="235"/>
      <c r="H40" s="236"/>
      <c r="I40" s="19"/>
      <c r="J40" s="20"/>
      <c r="K40" s="20"/>
      <c r="L40" s="22" t="s">
        <v>21</v>
      </c>
    </row>
    <row r="41" spans="1:12" x14ac:dyDescent="0.25">
      <c r="A41" s="11"/>
      <c r="B41" s="12"/>
      <c r="C41" s="13"/>
      <c r="D41" s="17">
        <v>0.59444444444444444</v>
      </c>
      <c r="E41" s="18" t="s">
        <v>105</v>
      </c>
      <c r="F41" s="18">
        <v>1289</v>
      </c>
      <c r="G41" s="17">
        <v>0.62152777777777779</v>
      </c>
      <c r="H41" s="18" t="s">
        <v>98</v>
      </c>
      <c r="I41" s="14"/>
      <c r="J41" s="15"/>
      <c r="K41" s="15"/>
      <c r="L41" s="22" t="s">
        <v>21</v>
      </c>
    </row>
    <row r="42" spans="1:12" x14ac:dyDescent="0.25">
      <c r="A42" s="11"/>
      <c r="B42" s="12"/>
      <c r="C42" s="13"/>
      <c r="D42" s="234" t="s">
        <v>28</v>
      </c>
      <c r="E42" s="235"/>
      <c r="F42" s="235"/>
      <c r="G42" s="235"/>
      <c r="H42" s="236"/>
      <c r="I42" s="36"/>
      <c r="J42" s="15"/>
      <c r="K42" s="15"/>
      <c r="L42" s="22" t="s">
        <v>21</v>
      </c>
    </row>
    <row r="43" spans="1:12" ht="15.75" thickBot="1" x14ac:dyDescent="0.3">
      <c r="A43" s="79"/>
      <c r="B43" s="80"/>
      <c r="C43" s="81"/>
      <c r="D43" s="234" t="s">
        <v>150</v>
      </c>
      <c r="E43" s="235"/>
      <c r="F43" s="235"/>
      <c r="G43" s="235"/>
      <c r="H43" s="236"/>
      <c r="I43" s="159">
        <v>0.72916666666666663</v>
      </c>
      <c r="J43" s="21">
        <v>11.75</v>
      </c>
      <c r="K43" s="21">
        <f>J43/7</f>
        <v>1.6785714285714286</v>
      </c>
      <c r="L43" s="111" t="s">
        <v>21</v>
      </c>
    </row>
    <row r="44" spans="1:12" ht="15.75" thickTop="1" x14ac:dyDescent="0.25">
      <c r="A44" s="121"/>
      <c r="B44" s="61"/>
      <c r="C44" s="62"/>
      <c r="D44" s="61"/>
      <c r="E44" s="62"/>
      <c r="F44" s="62"/>
      <c r="G44" s="61"/>
      <c r="H44" s="62"/>
      <c r="I44" s="63"/>
      <c r="J44" s="64"/>
      <c r="K44" s="64"/>
      <c r="L44" s="122"/>
    </row>
    <row r="45" spans="1:12" x14ac:dyDescent="0.25">
      <c r="A45" s="123"/>
      <c r="B45" s="67"/>
      <c r="C45" s="68"/>
      <c r="D45" s="242"/>
      <c r="E45" s="243"/>
      <c r="F45" s="243"/>
      <c r="G45" s="243"/>
      <c r="H45" s="243"/>
      <c r="I45" s="69"/>
      <c r="J45" s="70"/>
      <c r="K45" s="70"/>
      <c r="L45" s="124"/>
    </row>
    <row r="46" spans="1:12" x14ac:dyDescent="0.25">
      <c r="J46" s="10" t="s">
        <v>20</v>
      </c>
      <c r="K46" s="5">
        <f>SUM(K15:K45)</f>
        <v>9.4285714285714288</v>
      </c>
    </row>
  </sheetData>
  <sheetProtection algorithmName="SHA-512" hashValue="0Nx2p7qEoX5dkts/7BaOL6pBUyS+Q45doHbmKCILXVvLDsPWiId6rpFQSdYpO/gXuMakNi4FvYJ0oZDSuRBrOA==" saltValue="MAEcVUAK+rb0TcU6me+ERw==" spinCount="100000" sheet="1" objects="1" scenarios="1" selectLockedCells="1" selectUnlockedCells="1"/>
  <mergeCells count="16">
    <mergeCell ref="D10:H10"/>
    <mergeCell ref="D18:H18"/>
    <mergeCell ref="D19:H19"/>
    <mergeCell ref="D24:H24"/>
    <mergeCell ref="D27:H27"/>
    <mergeCell ref="D30:H30"/>
    <mergeCell ref="D31:H31"/>
    <mergeCell ref="D15:H15"/>
    <mergeCell ref="D17:H17"/>
    <mergeCell ref="D45:H45"/>
    <mergeCell ref="D32:H32"/>
    <mergeCell ref="D34:H34"/>
    <mergeCell ref="D35:H35"/>
    <mergeCell ref="D40:H40"/>
    <mergeCell ref="D42:H42"/>
    <mergeCell ref="D43:H43"/>
  </mergeCells>
  <pageMargins left="0.7" right="0.7" top="0.78740157499999996" bottom="0.78740157499999996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4</vt:i4>
      </vt:variant>
    </vt:vector>
  </HeadingPairs>
  <TitlesOfParts>
    <vt:vector size="15" baseType="lpstr">
      <vt:lpstr>Č Lípa</vt:lpstr>
      <vt:lpstr>Č Budějovice</vt:lpstr>
      <vt:lpstr>Kolín</vt:lpstr>
      <vt:lpstr>Liberec</vt:lpstr>
      <vt:lpstr>Pha R21</vt:lpstr>
      <vt:lpstr>Pha R24</vt:lpstr>
      <vt:lpstr>Pha R26</vt:lpstr>
      <vt:lpstr>Rakovník</vt:lpstr>
      <vt:lpstr>Stará Paka</vt:lpstr>
      <vt:lpstr>Tanvald</vt:lpstr>
      <vt:lpstr>Turnov</vt:lpstr>
      <vt:lpstr>'Pha R21'!Oblast_tisku</vt:lpstr>
      <vt:lpstr>'Pha R24'!Oblast_tisku</vt:lpstr>
      <vt:lpstr>'Stará Paka'!Oblast_tisku</vt:lpstr>
      <vt:lpstr>Turnov!Oblast_tisku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Prokeš - ARRIVA TRANSPORT ČESKÁ REPUBLIKA a.s.</dc:creator>
  <cp:lastModifiedBy>Martin Farář</cp:lastModifiedBy>
  <cp:lastPrinted>2019-10-25T13:39:02Z</cp:lastPrinted>
  <dcterms:created xsi:type="dcterms:W3CDTF">2019-01-28T14:44:13Z</dcterms:created>
  <dcterms:modified xsi:type="dcterms:W3CDTF">2019-10-25T17:28:22Z</dcterms:modified>
</cp:coreProperties>
</file>